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ermpr\Documents\ERM GmbH\Projekte\KAR-Modell Ausbau\KAR-Modell_Bezugsjahr_22 - GR\KAR-Modell_V.4.2.3\Die_Daten\19_SO\Resultate_2022\"/>
    </mc:Choice>
  </mc:AlternateContent>
  <xr:revisionPtr revIDLastSave="0" documentId="13_ncr:1_{8ADA8223-E0B2-4CA5-A1E5-DFBE9DA2803D}" xr6:coauthVersionLast="47" xr6:coauthVersionMax="47" xr10:uidLastSave="{00000000-0000-0000-0000-000000000000}"/>
  <bookViews>
    <workbookView xWindow="3450" yWindow="2680" windowWidth="32900" windowHeight="16600" tabRatio="756" xr2:uid="{00000000-000D-0000-FFFF-FFFF00000000}"/>
  </bookViews>
  <sheets>
    <sheet name="Vgl_BAUWERK" sheetId="9" r:id="rId1"/>
    <sheet name="Vgl_SFA" sheetId="22" r:id="rId2"/>
    <sheet name="DATA" sheetId="13" r:id="rId3"/>
    <sheet name="Schema" sheetId="23" r:id="rId4"/>
  </sheets>
  <definedNames>
    <definedName name="Alleine_oder_Alle">#REF!</definedName>
    <definedName name="Anzahl_Szenarien">#REF!</definedName>
    <definedName name="dieDefaultWerte">#REF!</definedName>
    <definedName name="DropDownJahr">"DropdownJahr"</definedName>
    <definedName name="DropDownSzenario">"DropDownSzenario"</definedName>
    <definedName name="Endjahr">#REF!</definedName>
    <definedName name="Faktor">#REF!</definedName>
    <definedName name="Minimum">#REF!</definedName>
    <definedName name="Name_TN">#REF!</definedName>
    <definedName name="pMin_Mod_2.0">#REF!</definedName>
    <definedName name="Startjahr">#REF!</definedName>
  </definedNames>
  <calcPr calcId="191029" iterate="1" iterateCount="1000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6" i="13" l="1"/>
  <c r="T26" i="13"/>
  <c r="U26" i="13"/>
  <c r="T25" i="13"/>
  <c r="U25" i="13"/>
  <c r="AG25" i="13" l="1"/>
  <c r="AH25" i="13"/>
  <c r="AI25" i="13"/>
  <c r="AJ25" i="13"/>
  <c r="AJ26" i="13" s="1"/>
  <c r="AK25" i="13"/>
  <c r="AL25" i="13"/>
  <c r="AL26" i="13" s="1"/>
  <c r="AM25" i="13"/>
  <c r="AM26" i="13" s="1"/>
  <c r="AN25" i="13"/>
  <c r="AO25" i="13"/>
  <c r="AP25" i="13"/>
  <c r="AQ25" i="13"/>
  <c r="AR25" i="13"/>
  <c r="AR26" i="13" s="1"/>
  <c r="AS25" i="13"/>
  <c r="AT25" i="13"/>
  <c r="AT26" i="13" s="1"/>
  <c r="AU25" i="13"/>
  <c r="AU26" i="13" s="1"/>
  <c r="AG26" i="13"/>
  <c r="AH26" i="13"/>
  <c r="AI26" i="13"/>
  <c r="AK26" i="13"/>
  <c r="AN26" i="13"/>
  <c r="AO26" i="13"/>
  <c r="AP26" i="13"/>
  <c r="AQ26" i="13"/>
  <c r="AS26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AS54" i="13"/>
  <c r="AT54" i="13"/>
  <c r="AU54" i="13"/>
  <c r="AG55" i="13"/>
  <c r="AH55" i="13"/>
  <c r="AI55" i="13"/>
  <c r="AJ55" i="13"/>
  <c r="AK55" i="13"/>
  <c r="AL55" i="13"/>
  <c r="AM55" i="13"/>
  <c r="AN55" i="13"/>
  <c r="AO55" i="13"/>
  <c r="AP55" i="13"/>
  <c r="AQ55" i="13"/>
  <c r="AR55" i="13"/>
  <c r="AS55" i="13"/>
  <c r="AT55" i="13"/>
  <c r="AU55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G84" i="13"/>
  <c r="AH84" i="13"/>
  <c r="AI84" i="13"/>
  <c r="AJ84" i="13"/>
  <c r="AK84" i="13"/>
  <c r="AL84" i="13"/>
  <c r="AM84" i="13"/>
  <c r="AN84" i="13"/>
  <c r="AO84" i="13"/>
  <c r="AP84" i="13"/>
  <c r="AQ84" i="13"/>
  <c r="AR84" i="13"/>
  <c r="AS84" i="13"/>
  <c r="AT84" i="13"/>
  <c r="AU84" i="13"/>
  <c r="AG111" i="13"/>
  <c r="AH111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G112" i="13"/>
  <c r="AH112" i="13"/>
  <c r="AI112" i="13"/>
  <c r="AJ112" i="13"/>
  <c r="AK112" i="13"/>
  <c r="AL112" i="13"/>
  <c r="AM112" i="13"/>
  <c r="AN112" i="13"/>
  <c r="AO112" i="13"/>
  <c r="AP112" i="13"/>
  <c r="AQ112" i="13"/>
  <c r="AR112" i="13"/>
  <c r="AS112" i="13"/>
  <c r="AT112" i="13"/>
  <c r="AU112" i="13"/>
  <c r="AG116" i="13"/>
  <c r="AH116" i="13"/>
  <c r="AI116" i="13"/>
  <c r="AJ116" i="13"/>
  <c r="AK116" i="13"/>
  <c r="AL116" i="13"/>
  <c r="AM116" i="13"/>
  <c r="AN116" i="13"/>
  <c r="AO116" i="13"/>
  <c r="AP116" i="13"/>
  <c r="AQ116" i="13"/>
  <c r="AR116" i="13"/>
  <c r="AS116" i="13"/>
  <c r="AT116" i="13"/>
  <c r="AU116" i="13"/>
  <c r="AG118" i="13"/>
  <c r="AH118" i="13"/>
  <c r="AI118" i="13"/>
  <c r="AJ118" i="13"/>
  <c r="AK118" i="13"/>
  <c r="AL118" i="13"/>
  <c r="AM118" i="13"/>
  <c r="AN118" i="13"/>
  <c r="AO118" i="13"/>
  <c r="AP118" i="13"/>
  <c r="AQ118" i="13"/>
  <c r="AR118" i="13"/>
  <c r="AS118" i="13"/>
  <c r="AT118" i="13"/>
  <c r="AU118" i="13"/>
  <c r="AG151" i="13"/>
  <c r="AH151" i="13"/>
  <c r="AI151" i="13"/>
  <c r="AJ151" i="13"/>
  <c r="AK151" i="13"/>
  <c r="AL151" i="13"/>
  <c r="AM151" i="13"/>
  <c r="AN151" i="13"/>
  <c r="AO151" i="13"/>
  <c r="AP151" i="13"/>
  <c r="AQ151" i="13"/>
  <c r="AR151" i="13"/>
  <c r="AS151" i="13"/>
  <c r="AT151" i="13"/>
  <c r="AU151" i="13"/>
  <c r="AG152" i="13"/>
  <c r="AH152" i="13"/>
  <c r="AI152" i="13"/>
  <c r="AJ152" i="13"/>
  <c r="AK152" i="13"/>
  <c r="AL152" i="13"/>
  <c r="AM152" i="13"/>
  <c r="AN152" i="13"/>
  <c r="AO152" i="13"/>
  <c r="AP152" i="13"/>
  <c r="AQ152" i="13"/>
  <c r="AR152" i="13"/>
  <c r="AS152" i="13"/>
  <c r="AT152" i="13"/>
  <c r="AU152" i="13"/>
  <c r="AG153" i="13"/>
  <c r="AH153" i="13"/>
  <c r="AI153" i="13"/>
  <c r="AJ153" i="13"/>
  <c r="AK153" i="13"/>
  <c r="AL153" i="13"/>
  <c r="AM153" i="13"/>
  <c r="AN153" i="13"/>
  <c r="AO153" i="13"/>
  <c r="AP153" i="13"/>
  <c r="AQ153" i="13"/>
  <c r="AR153" i="13"/>
  <c r="AS153" i="13"/>
  <c r="AT153" i="13"/>
  <c r="AU153" i="13"/>
  <c r="AG154" i="13"/>
  <c r="AH154" i="13"/>
  <c r="AI154" i="13"/>
  <c r="AJ154" i="13"/>
  <c r="AK154" i="13"/>
  <c r="AL154" i="13"/>
  <c r="AM154" i="13"/>
  <c r="AN154" i="13"/>
  <c r="AO154" i="13"/>
  <c r="AP154" i="13"/>
  <c r="AQ154" i="13"/>
  <c r="AR154" i="13"/>
  <c r="AS154" i="13"/>
  <c r="AT154" i="13"/>
  <c r="AU154" i="13"/>
  <c r="AG155" i="13"/>
  <c r="AH155" i="13"/>
  <c r="AI155" i="13"/>
  <c r="AJ155" i="13"/>
  <c r="AK155" i="13"/>
  <c r="AL155" i="13"/>
  <c r="AM155" i="13"/>
  <c r="AN155" i="13"/>
  <c r="AO155" i="13"/>
  <c r="AP155" i="13"/>
  <c r="AQ155" i="13"/>
  <c r="AR155" i="13"/>
  <c r="AS155" i="13"/>
  <c r="AT155" i="13"/>
  <c r="AU155" i="13"/>
  <c r="AG156" i="13"/>
  <c r="AH156" i="13"/>
  <c r="AI156" i="13"/>
  <c r="AJ156" i="13"/>
  <c r="AK156" i="13"/>
  <c r="AL156" i="13"/>
  <c r="AM156" i="13"/>
  <c r="AN156" i="13"/>
  <c r="AO156" i="13"/>
  <c r="AP156" i="13"/>
  <c r="AQ156" i="13"/>
  <c r="AR156" i="13"/>
  <c r="AS156" i="13"/>
  <c r="AT156" i="13"/>
  <c r="AU156" i="13"/>
  <c r="AG157" i="13"/>
  <c r="AH157" i="13"/>
  <c r="AI157" i="13"/>
  <c r="AJ157" i="13"/>
  <c r="AK157" i="13"/>
  <c r="AL157" i="13"/>
  <c r="AM157" i="13"/>
  <c r="AN157" i="13"/>
  <c r="AO157" i="13"/>
  <c r="AP157" i="13"/>
  <c r="AQ157" i="13"/>
  <c r="AR157" i="13"/>
  <c r="AS157" i="13"/>
  <c r="AT157" i="13"/>
  <c r="AU157" i="13"/>
  <c r="AG158" i="13"/>
  <c r="AH158" i="13"/>
  <c r="AI158" i="13"/>
  <c r="AJ158" i="13"/>
  <c r="AK158" i="13"/>
  <c r="AL158" i="13"/>
  <c r="AM158" i="13"/>
  <c r="AN158" i="13"/>
  <c r="AO158" i="13"/>
  <c r="AP158" i="13"/>
  <c r="AQ158" i="13"/>
  <c r="AR158" i="13"/>
  <c r="AS158" i="13"/>
  <c r="AT158" i="13"/>
  <c r="AU158" i="13"/>
  <c r="AG159" i="13"/>
  <c r="AH159" i="13"/>
  <c r="AI159" i="13"/>
  <c r="AJ159" i="13"/>
  <c r="AK159" i="13"/>
  <c r="AL159" i="13"/>
  <c r="AM159" i="13"/>
  <c r="AN159" i="13"/>
  <c r="AO159" i="13"/>
  <c r="AP159" i="13"/>
  <c r="AQ159" i="13"/>
  <c r="AR159" i="13"/>
  <c r="AS159" i="13"/>
  <c r="AT159" i="13"/>
  <c r="AU159" i="13"/>
  <c r="AG160" i="13"/>
  <c r="AH160" i="13"/>
  <c r="AI160" i="13"/>
  <c r="AJ160" i="13"/>
  <c r="AK160" i="13"/>
  <c r="AL160" i="13"/>
  <c r="AM160" i="13"/>
  <c r="AN160" i="13"/>
  <c r="AO160" i="13"/>
  <c r="AP160" i="13"/>
  <c r="AQ160" i="13"/>
  <c r="AR160" i="13"/>
  <c r="AS160" i="13"/>
  <c r="AT160" i="13"/>
  <c r="AU160" i="13"/>
  <c r="AG161" i="13"/>
  <c r="AH161" i="13"/>
  <c r="AI161" i="13"/>
  <c r="AJ161" i="13"/>
  <c r="AK161" i="13"/>
  <c r="AL161" i="13"/>
  <c r="AM161" i="13"/>
  <c r="AN161" i="13"/>
  <c r="AO161" i="13"/>
  <c r="AP161" i="13"/>
  <c r="AQ161" i="13"/>
  <c r="AR161" i="13"/>
  <c r="AS161" i="13"/>
  <c r="AT161" i="13"/>
  <c r="AU161" i="13"/>
  <c r="AG162" i="13"/>
  <c r="AH162" i="13"/>
  <c r="AI162" i="13"/>
  <c r="AJ162" i="13"/>
  <c r="AK162" i="13"/>
  <c r="AL162" i="13"/>
  <c r="AM162" i="13"/>
  <c r="AN162" i="13"/>
  <c r="AO162" i="13"/>
  <c r="AP162" i="13"/>
  <c r="AQ162" i="13"/>
  <c r="AR162" i="13"/>
  <c r="AS162" i="13"/>
  <c r="AT162" i="13"/>
  <c r="AU162" i="13"/>
  <c r="AG163" i="13"/>
  <c r="AH163" i="13"/>
  <c r="AI163" i="13"/>
  <c r="AJ163" i="13"/>
  <c r="AK163" i="13"/>
  <c r="AL163" i="13"/>
  <c r="AM163" i="13"/>
  <c r="AN163" i="13"/>
  <c r="AO163" i="13"/>
  <c r="AP163" i="13"/>
  <c r="AQ163" i="13"/>
  <c r="AR163" i="13"/>
  <c r="AS163" i="13"/>
  <c r="AT163" i="13"/>
  <c r="AU163" i="13"/>
  <c r="AG164" i="13"/>
  <c r="AH164" i="13"/>
  <c r="AI164" i="13"/>
  <c r="AJ164" i="13"/>
  <c r="AK164" i="13"/>
  <c r="AL164" i="13"/>
  <c r="AM164" i="13"/>
  <c r="AN164" i="13"/>
  <c r="AO164" i="13"/>
  <c r="AP164" i="13"/>
  <c r="AQ164" i="13"/>
  <c r="AR164" i="13"/>
  <c r="AS164" i="13"/>
  <c r="AT164" i="13"/>
  <c r="AU164" i="13"/>
  <c r="AG165" i="13"/>
  <c r="AH165" i="13"/>
  <c r="AI165" i="13"/>
  <c r="AJ165" i="13"/>
  <c r="AK165" i="13"/>
  <c r="AL165" i="13"/>
  <c r="AM165" i="13"/>
  <c r="AN165" i="13"/>
  <c r="AO165" i="13"/>
  <c r="AP165" i="13"/>
  <c r="AQ165" i="13"/>
  <c r="AR165" i="13"/>
  <c r="AS165" i="13"/>
  <c r="AT165" i="13"/>
  <c r="AU165" i="13"/>
  <c r="AG166" i="13"/>
  <c r="AH166" i="13"/>
  <c r="AI166" i="13"/>
  <c r="AJ166" i="13"/>
  <c r="AK166" i="13"/>
  <c r="AL166" i="13"/>
  <c r="AM166" i="13"/>
  <c r="AN166" i="13"/>
  <c r="AO166" i="13"/>
  <c r="AP166" i="13"/>
  <c r="AQ166" i="13"/>
  <c r="AR166" i="13"/>
  <c r="AS166" i="13"/>
  <c r="AT166" i="13"/>
  <c r="AU166" i="13"/>
  <c r="AG167" i="13"/>
  <c r="AH167" i="13"/>
  <c r="AI167" i="13"/>
  <c r="AJ167" i="13"/>
  <c r="AK167" i="13"/>
  <c r="AL167" i="13"/>
  <c r="AM167" i="13"/>
  <c r="AN167" i="13"/>
  <c r="AO167" i="13"/>
  <c r="AP167" i="13"/>
  <c r="AQ167" i="13"/>
  <c r="AR167" i="13"/>
  <c r="AS167" i="13"/>
  <c r="AT167" i="13"/>
  <c r="AU167" i="13"/>
  <c r="AG168" i="13"/>
  <c r="AH168" i="13"/>
  <c r="AI168" i="13"/>
  <c r="AJ168" i="13"/>
  <c r="AK168" i="13"/>
  <c r="AL168" i="13"/>
  <c r="AM168" i="13"/>
  <c r="AN168" i="13"/>
  <c r="AO168" i="13"/>
  <c r="AP168" i="13"/>
  <c r="AQ168" i="13"/>
  <c r="AR168" i="13"/>
  <c r="AS168" i="13"/>
  <c r="AT168" i="13"/>
  <c r="AU168" i="13"/>
  <c r="AG169" i="13"/>
  <c r="AH169" i="13"/>
  <c r="AI169" i="13"/>
  <c r="AJ169" i="13"/>
  <c r="AK169" i="13"/>
  <c r="AL169" i="13"/>
  <c r="AM169" i="13"/>
  <c r="AN169" i="13"/>
  <c r="AO169" i="13"/>
  <c r="AP169" i="13"/>
  <c r="AQ169" i="13"/>
  <c r="AR169" i="13"/>
  <c r="AS169" i="13"/>
  <c r="AT169" i="13"/>
  <c r="AU169" i="13"/>
  <c r="AG170" i="13"/>
  <c r="AH170" i="13"/>
  <c r="AI170" i="13"/>
  <c r="AJ170" i="13"/>
  <c r="AK170" i="13"/>
  <c r="AL170" i="13"/>
  <c r="AM170" i="13"/>
  <c r="AN170" i="13"/>
  <c r="AO170" i="13"/>
  <c r="AP170" i="13"/>
  <c r="AQ170" i="13"/>
  <c r="AR170" i="13"/>
  <c r="AS170" i="13"/>
  <c r="AT170" i="13"/>
  <c r="AU170" i="13"/>
  <c r="AG171" i="13"/>
  <c r="AH171" i="13"/>
  <c r="AI171" i="13"/>
  <c r="AJ171" i="13"/>
  <c r="AK171" i="13"/>
  <c r="AL171" i="13"/>
  <c r="AM171" i="13"/>
  <c r="AN171" i="13"/>
  <c r="AO171" i="13"/>
  <c r="AP171" i="13"/>
  <c r="AQ171" i="13"/>
  <c r="AR171" i="13"/>
  <c r="AS171" i="13"/>
  <c r="AT171" i="13"/>
  <c r="AU171" i="13"/>
  <c r="AG172" i="13"/>
  <c r="AH172" i="13"/>
  <c r="AI172" i="13"/>
  <c r="AJ172" i="13"/>
  <c r="AK172" i="13"/>
  <c r="AL172" i="13"/>
  <c r="AM172" i="13"/>
  <c r="AN172" i="13"/>
  <c r="AO172" i="13"/>
  <c r="AP172" i="13"/>
  <c r="AQ172" i="13"/>
  <c r="AR172" i="13"/>
  <c r="AS172" i="13"/>
  <c r="AT172" i="13"/>
  <c r="AU172" i="13"/>
  <c r="AG173" i="13"/>
  <c r="AH173" i="13"/>
  <c r="AI173" i="13"/>
  <c r="AJ173" i="13"/>
  <c r="AK173" i="13"/>
  <c r="AL173" i="13"/>
  <c r="AM173" i="13"/>
  <c r="AN173" i="13"/>
  <c r="AO173" i="13"/>
  <c r="AP173" i="13"/>
  <c r="AQ173" i="13"/>
  <c r="AR173" i="13"/>
  <c r="AS173" i="13"/>
  <c r="AT173" i="13"/>
  <c r="AU173" i="13"/>
  <c r="AG174" i="13"/>
  <c r="AH174" i="13"/>
  <c r="AI174" i="13"/>
  <c r="AJ174" i="13"/>
  <c r="AK174" i="13"/>
  <c r="AL174" i="13"/>
  <c r="AM174" i="13"/>
  <c r="AN174" i="13"/>
  <c r="AO174" i="13"/>
  <c r="AP174" i="13"/>
  <c r="AQ174" i="13"/>
  <c r="AR174" i="13"/>
  <c r="AS174" i="13"/>
  <c r="AT174" i="13"/>
  <c r="AU174" i="13"/>
  <c r="AG201" i="13"/>
  <c r="AH201" i="13"/>
  <c r="AI201" i="13"/>
  <c r="AJ201" i="13"/>
  <c r="AK201" i="13"/>
  <c r="AL201" i="13"/>
  <c r="AM201" i="13"/>
  <c r="AN201" i="13"/>
  <c r="AO201" i="13"/>
  <c r="AP201" i="13"/>
  <c r="AQ201" i="13"/>
  <c r="AR201" i="13"/>
  <c r="AS201" i="13"/>
  <c r="AT201" i="13"/>
  <c r="AU201" i="13"/>
  <c r="AG202" i="13"/>
  <c r="AH202" i="13"/>
  <c r="AI202" i="13"/>
  <c r="AJ202" i="13"/>
  <c r="AK202" i="13"/>
  <c r="AL202" i="13"/>
  <c r="AM202" i="13"/>
  <c r="AN202" i="13"/>
  <c r="AO202" i="13"/>
  <c r="AP202" i="13"/>
  <c r="AQ202" i="13"/>
  <c r="AR202" i="13"/>
  <c r="AS202" i="13"/>
  <c r="AT202" i="13"/>
  <c r="AU202" i="13"/>
  <c r="AF116" i="13"/>
  <c r="N116" i="13"/>
  <c r="O116" i="13"/>
  <c r="P116" i="13"/>
  <c r="Q116" i="13"/>
  <c r="R116" i="13"/>
  <c r="S116" i="13"/>
  <c r="T116" i="13"/>
  <c r="U116" i="13"/>
  <c r="V116" i="13"/>
  <c r="W116" i="13"/>
  <c r="X116" i="13"/>
  <c r="Y116" i="13"/>
  <c r="Z116" i="13"/>
  <c r="AA116" i="13"/>
  <c r="AB116" i="13"/>
  <c r="AC116" i="13"/>
  <c r="AD116" i="13"/>
  <c r="AE116" i="13"/>
  <c r="M116" i="13"/>
  <c r="E167" i="13"/>
  <c r="N111" i="13" l="1"/>
  <c r="O111" i="13"/>
  <c r="P111" i="13"/>
  <c r="Q111" i="13"/>
  <c r="R111" i="13"/>
  <c r="S111" i="13"/>
  <c r="T111" i="13"/>
  <c r="U111" i="13"/>
  <c r="V111" i="13"/>
  <c r="W111" i="13"/>
  <c r="X111" i="13"/>
  <c r="Y111" i="13"/>
  <c r="Z111" i="13"/>
  <c r="AA111" i="13"/>
  <c r="AB111" i="13"/>
  <c r="AC111" i="13"/>
  <c r="AD111" i="13"/>
  <c r="AE111" i="13"/>
  <c r="AF111" i="13"/>
  <c r="N112" i="13"/>
  <c r="O112" i="13"/>
  <c r="P112" i="13"/>
  <c r="Q112" i="13"/>
  <c r="R112" i="13"/>
  <c r="S112" i="13"/>
  <c r="T112" i="13"/>
  <c r="U112" i="13"/>
  <c r="V112" i="13"/>
  <c r="W112" i="13"/>
  <c r="X112" i="13"/>
  <c r="Y112" i="13"/>
  <c r="Z112" i="13"/>
  <c r="AA112" i="13"/>
  <c r="AB112" i="13"/>
  <c r="AC112" i="13"/>
  <c r="AD112" i="13"/>
  <c r="AE112" i="13"/>
  <c r="AF112" i="13"/>
  <c r="N118" i="13"/>
  <c r="O118" i="13"/>
  <c r="P118" i="13"/>
  <c r="Q118" i="13"/>
  <c r="R118" i="13"/>
  <c r="S118" i="13"/>
  <c r="T118" i="13"/>
  <c r="U118" i="13"/>
  <c r="V118" i="13"/>
  <c r="W118" i="13"/>
  <c r="X118" i="13"/>
  <c r="Y118" i="13"/>
  <c r="Z118" i="13"/>
  <c r="AA118" i="13"/>
  <c r="AB118" i="13"/>
  <c r="AC118" i="13"/>
  <c r="AD118" i="13"/>
  <c r="AE118" i="13"/>
  <c r="AF118" i="13"/>
  <c r="M118" i="13"/>
  <c r="M112" i="13"/>
  <c r="M111" i="13"/>
  <c r="H201" i="13" l="1"/>
  <c r="I201" i="13"/>
  <c r="J201" i="13"/>
  <c r="K201" i="13"/>
  <c r="L201" i="13"/>
  <c r="M201" i="13"/>
  <c r="N201" i="13"/>
  <c r="O201" i="13"/>
  <c r="P201" i="13"/>
  <c r="Q201" i="13"/>
  <c r="R201" i="13"/>
  <c r="S201" i="13"/>
  <c r="T201" i="13"/>
  <c r="U201" i="13"/>
  <c r="V201" i="13"/>
  <c r="W201" i="13"/>
  <c r="X201" i="13"/>
  <c r="Y201" i="13"/>
  <c r="Z201" i="13"/>
  <c r="AA201" i="13"/>
  <c r="AB201" i="13"/>
  <c r="AC201" i="13"/>
  <c r="AD201" i="13"/>
  <c r="AE201" i="13"/>
  <c r="AF201" i="13"/>
  <c r="G201" i="13"/>
  <c r="D202" i="13"/>
  <c r="E202" i="13"/>
  <c r="F202" i="13"/>
  <c r="G202" i="13"/>
  <c r="H202" i="13"/>
  <c r="I202" i="13"/>
  <c r="J202" i="13"/>
  <c r="K202" i="13"/>
  <c r="L202" i="13"/>
  <c r="M202" i="13"/>
  <c r="N202" i="13"/>
  <c r="O202" i="13"/>
  <c r="P202" i="13"/>
  <c r="Q202" i="13"/>
  <c r="R202" i="13"/>
  <c r="S202" i="13"/>
  <c r="T202" i="13"/>
  <c r="U202" i="13"/>
  <c r="V202" i="13"/>
  <c r="W202" i="13"/>
  <c r="X202" i="13"/>
  <c r="Y202" i="13"/>
  <c r="Z202" i="13"/>
  <c r="AA202" i="13"/>
  <c r="AB202" i="13"/>
  <c r="AC202" i="13"/>
  <c r="AD202" i="13"/>
  <c r="AE202" i="13"/>
  <c r="AF202" i="13"/>
  <c r="C202" i="13"/>
  <c r="O25" i="13" l="1"/>
  <c r="O26" i="13" s="1"/>
  <c r="P25" i="13"/>
  <c r="P26" i="13" s="1"/>
  <c r="Q25" i="13"/>
  <c r="Q26" i="13" s="1"/>
  <c r="R25" i="13"/>
  <c r="S25" i="13"/>
  <c r="S26" i="13" s="1"/>
  <c r="V25" i="13"/>
  <c r="V26" i="13" s="1"/>
  <c r="W25" i="13"/>
  <c r="W26" i="13" s="1"/>
  <c r="X25" i="13"/>
  <c r="X26" i="13" s="1"/>
  <c r="Y25" i="13"/>
  <c r="Y26" i="13" s="1"/>
  <c r="Z25" i="13"/>
  <c r="Z26" i="13" s="1"/>
  <c r="AA25" i="13"/>
  <c r="AA26" i="13" s="1"/>
  <c r="AB25" i="13"/>
  <c r="AB26" i="13" s="1"/>
  <c r="AC25" i="13"/>
  <c r="AC26" i="13" s="1"/>
  <c r="AD25" i="13"/>
  <c r="AD26" i="13" s="1"/>
  <c r="AE25" i="13"/>
  <c r="AE26" i="13" s="1"/>
  <c r="AF25" i="13"/>
  <c r="AF26" i="13" s="1"/>
  <c r="N25" i="13"/>
  <c r="N26" i="13" s="1"/>
  <c r="M25" i="13"/>
  <c r="M26" i="13" s="1"/>
  <c r="C173" i="13" l="1"/>
  <c r="D173" i="13"/>
  <c r="E173" i="13"/>
  <c r="F173" i="13"/>
  <c r="G173" i="13"/>
  <c r="H173" i="13"/>
  <c r="I173" i="13"/>
  <c r="J173" i="13"/>
  <c r="K173" i="13"/>
  <c r="L173" i="13"/>
  <c r="M173" i="13"/>
  <c r="N173" i="13"/>
  <c r="O173" i="13"/>
  <c r="P173" i="13"/>
  <c r="Q173" i="13"/>
  <c r="R173" i="13"/>
  <c r="S173" i="13"/>
  <c r="T173" i="13"/>
  <c r="U173" i="13"/>
  <c r="V173" i="13"/>
  <c r="W173" i="13"/>
  <c r="X173" i="13"/>
  <c r="Y173" i="13"/>
  <c r="Z173" i="13"/>
  <c r="AA173" i="13"/>
  <c r="AB173" i="13"/>
  <c r="AC173" i="13"/>
  <c r="AD173" i="13"/>
  <c r="AE173" i="13"/>
  <c r="AF173" i="13"/>
  <c r="C174" i="13"/>
  <c r="D174" i="13"/>
  <c r="E174" i="13"/>
  <c r="F174" i="13"/>
  <c r="G174" i="13"/>
  <c r="H174" i="13"/>
  <c r="I174" i="13"/>
  <c r="J174" i="13"/>
  <c r="K174" i="13"/>
  <c r="L174" i="13"/>
  <c r="M174" i="13"/>
  <c r="N174" i="13"/>
  <c r="O174" i="13"/>
  <c r="P174" i="13"/>
  <c r="Q174" i="13"/>
  <c r="R174" i="13"/>
  <c r="S174" i="13"/>
  <c r="T174" i="13"/>
  <c r="U174" i="13"/>
  <c r="V174" i="13"/>
  <c r="W174" i="13"/>
  <c r="X174" i="13"/>
  <c r="Y174" i="13"/>
  <c r="Z174" i="13"/>
  <c r="AA174" i="13"/>
  <c r="AB174" i="13"/>
  <c r="AC174" i="13"/>
  <c r="AD174" i="13"/>
  <c r="AE174" i="13"/>
  <c r="AF174" i="13"/>
  <c r="AF172" i="13"/>
  <c r="AE172" i="13"/>
  <c r="AD172" i="13"/>
  <c r="AC172" i="13"/>
  <c r="AB172" i="13"/>
  <c r="AA172" i="13"/>
  <c r="Z172" i="13"/>
  <c r="Y172" i="13"/>
  <c r="X172" i="13"/>
  <c r="W172" i="13"/>
  <c r="V172" i="13"/>
  <c r="U172" i="13"/>
  <c r="T172" i="13"/>
  <c r="S172" i="13"/>
  <c r="R172" i="13"/>
  <c r="Q172" i="13"/>
  <c r="P172" i="13"/>
  <c r="O172" i="13"/>
  <c r="N172" i="13"/>
  <c r="M172" i="13"/>
  <c r="L172" i="13"/>
  <c r="K172" i="13"/>
  <c r="J172" i="13"/>
  <c r="I172" i="13"/>
  <c r="H172" i="13"/>
  <c r="G172" i="13"/>
  <c r="F172" i="13"/>
  <c r="E172" i="13"/>
  <c r="D172" i="13"/>
  <c r="C172" i="13"/>
  <c r="AF171" i="13"/>
  <c r="AE171" i="13"/>
  <c r="AD171" i="13"/>
  <c r="AC171" i="13"/>
  <c r="AB171" i="13"/>
  <c r="AA171" i="13"/>
  <c r="Z171" i="13"/>
  <c r="Y171" i="13"/>
  <c r="X171" i="13"/>
  <c r="W171" i="13"/>
  <c r="V171" i="13"/>
  <c r="U171" i="13"/>
  <c r="T171" i="13"/>
  <c r="S171" i="13"/>
  <c r="R171" i="13"/>
  <c r="Q171" i="13"/>
  <c r="P171" i="13"/>
  <c r="O171" i="13"/>
  <c r="N171" i="13"/>
  <c r="M171" i="13"/>
  <c r="L171" i="13"/>
  <c r="K171" i="13"/>
  <c r="J171" i="13"/>
  <c r="I171" i="13"/>
  <c r="H171" i="13"/>
  <c r="G171" i="13"/>
  <c r="F171" i="13"/>
  <c r="E171" i="13"/>
  <c r="D171" i="13"/>
  <c r="C171" i="13"/>
  <c r="AF170" i="13"/>
  <c r="AE170" i="13"/>
  <c r="AD170" i="13"/>
  <c r="AC170" i="13"/>
  <c r="AB170" i="13"/>
  <c r="AA170" i="13"/>
  <c r="Z170" i="13"/>
  <c r="Y170" i="13"/>
  <c r="X170" i="13"/>
  <c r="W170" i="13"/>
  <c r="V170" i="13"/>
  <c r="U170" i="13"/>
  <c r="T170" i="13"/>
  <c r="S170" i="13"/>
  <c r="R170" i="13"/>
  <c r="Q170" i="13"/>
  <c r="P170" i="13"/>
  <c r="O170" i="13"/>
  <c r="N170" i="13"/>
  <c r="M170" i="13"/>
  <c r="L170" i="13"/>
  <c r="K170" i="13"/>
  <c r="J170" i="13"/>
  <c r="I170" i="13"/>
  <c r="H170" i="13"/>
  <c r="G170" i="13"/>
  <c r="F170" i="13"/>
  <c r="E170" i="13"/>
  <c r="D170" i="13"/>
  <c r="C170" i="13"/>
  <c r="AF169" i="13"/>
  <c r="AE169" i="13"/>
  <c r="AD169" i="13"/>
  <c r="AC169" i="13"/>
  <c r="AB169" i="13"/>
  <c r="AA169" i="13"/>
  <c r="Z169" i="13"/>
  <c r="Y169" i="13"/>
  <c r="X169" i="13"/>
  <c r="W169" i="13"/>
  <c r="V169" i="13"/>
  <c r="U169" i="13"/>
  <c r="T169" i="13"/>
  <c r="S169" i="13"/>
  <c r="R169" i="13"/>
  <c r="Q169" i="13"/>
  <c r="P169" i="13"/>
  <c r="O169" i="13"/>
  <c r="N169" i="13"/>
  <c r="M169" i="13"/>
  <c r="L169" i="13"/>
  <c r="K169" i="13"/>
  <c r="J169" i="13"/>
  <c r="I169" i="13"/>
  <c r="H169" i="13"/>
  <c r="G169" i="13"/>
  <c r="F169" i="13"/>
  <c r="E169" i="13"/>
  <c r="D169" i="13"/>
  <c r="C169" i="13"/>
  <c r="AF168" i="13"/>
  <c r="AE168" i="13"/>
  <c r="AD168" i="13"/>
  <c r="AC168" i="13"/>
  <c r="AB168" i="13"/>
  <c r="AA168" i="13"/>
  <c r="Z168" i="13"/>
  <c r="Y168" i="13"/>
  <c r="X168" i="13"/>
  <c r="W168" i="13"/>
  <c r="V168" i="13"/>
  <c r="U168" i="13"/>
  <c r="T168" i="13"/>
  <c r="S168" i="13"/>
  <c r="R168" i="13"/>
  <c r="Q168" i="13"/>
  <c r="P168" i="13"/>
  <c r="O168" i="13"/>
  <c r="N168" i="13"/>
  <c r="M168" i="13"/>
  <c r="L168" i="13"/>
  <c r="K168" i="13"/>
  <c r="J168" i="13"/>
  <c r="I168" i="13"/>
  <c r="H168" i="13"/>
  <c r="G168" i="13"/>
  <c r="F168" i="13"/>
  <c r="E168" i="13"/>
  <c r="D168" i="13"/>
  <c r="C168" i="13"/>
  <c r="AF167" i="13"/>
  <c r="AE167" i="13"/>
  <c r="AD167" i="13"/>
  <c r="AC167" i="13"/>
  <c r="AB167" i="13"/>
  <c r="AA167" i="13"/>
  <c r="Z167" i="13"/>
  <c r="Y167" i="13"/>
  <c r="X167" i="13"/>
  <c r="W167" i="13"/>
  <c r="V167" i="13"/>
  <c r="U167" i="13"/>
  <c r="T167" i="13"/>
  <c r="S167" i="13"/>
  <c r="R167" i="13"/>
  <c r="Q167" i="13"/>
  <c r="P167" i="13"/>
  <c r="O167" i="13"/>
  <c r="N167" i="13"/>
  <c r="M167" i="13"/>
  <c r="L167" i="13"/>
  <c r="K167" i="13"/>
  <c r="J167" i="13"/>
  <c r="I167" i="13"/>
  <c r="H167" i="13"/>
  <c r="G167" i="13"/>
  <c r="F167" i="13"/>
  <c r="D167" i="13"/>
  <c r="C167" i="13"/>
  <c r="AF166" i="13"/>
  <c r="AE166" i="13"/>
  <c r="AD166" i="13"/>
  <c r="AC166" i="13"/>
  <c r="AB166" i="13"/>
  <c r="AA166" i="13"/>
  <c r="Z166" i="13"/>
  <c r="Y166" i="13"/>
  <c r="X166" i="13"/>
  <c r="W166" i="13"/>
  <c r="V166" i="13"/>
  <c r="U166" i="13"/>
  <c r="T166" i="13"/>
  <c r="S166" i="13"/>
  <c r="R166" i="13"/>
  <c r="Q166" i="13"/>
  <c r="P166" i="13"/>
  <c r="O166" i="13"/>
  <c r="N166" i="13"/>
  <c r="M166" i="13"/>
  <c r="L166" i="13"/>
  <c r="K166" i="13"/>
  <c r="J166" i="13"/>
  <c r="I166" i="13"/>
  <c r="H166" i="13"/>
  <c r="G166" i="13"/>
  <c r="F166" i="13"/>
  <c r="E166" i="13"/>
  <c r="D166" i="13"/>
  <c r="C166" i="13"/>
  <c r="AF165" i="13"/>
  <c r="AE165" i="13"/>
  <c r="AD165" i="13"/>
  <c r="AC165" i="13"/>
  <c r="AB165" i="13"/>
  <c r="AA165" i="13"/>
  <c r="Z165" i="13"/>
  <c r="Y165" i="13"/>
  <c r="X165" i="13"/>
  <c r="W165" i="13"/>
  <c r="V165" i="13"/>
  <c r="U165" i="13"/>
  <c r="T165" i="13"/>
  <c r="S165" i="13"/>
  <c r="R165" i="13"/>
  <c r="Q165" i="13"/>
  <c r="P165" i="13"/>
  <c r="O165" i="13"/>
  <c r="N165" i="13"/>
  <c r="M165" i="13"/>
  <c r="L165" i="13"/>
  <c r="K165" i="13"/>
  <c r="J165" i="13"/>
  <c r="I165" i="13"/>
  <c r="H165" i="13"/>
  <c r="G165" i="13"/>
  <c r="F165" i="13"/>
  <c r="E165" i="13"/>
  <c r="D165" i="13"/>
  <c r="C165" i="13"/>
  <c r="AF164" i="13"/>
  <c r="AE164" i="13"/>
  <c r="AD164" i="13"/>
  <c r="AC164" i="13"/>
  <c r="AB164" i="13"/>
  <c r="AA164" i="13"/>
  <c r="Z164" i="13"/>
  <c r="Y164" i="13"/>
  <c r="X164" i="13"/>
  <c r="W164" i="13"/>
  <c r="V164" i="13"/>
  <c r="U164" i="13"/>
  <c r="T164" i="13"/>
  <c r="S164" i="13"/>
  <c r="R164" i="13"/>
  <c r="Q164" i="13"/>
  <c r="P164" i="13"/>
  <c r="O164" i="13"/>
  <c r="N164" i="13"/>
  <c r="M164" i="13"/>
  <c r="L164" i="13"/>
  <c r="K164" i="13"/>
  <c r="J164" i="13"/>
  <c r="I164" i="13"/>
  <c r="H164" i="13"/>
  <c r="G164" i="13"/>
  <c r="F164" i="13"/>
  <c r="E164" i="13"/>
  <c r="D164" i="13"/>
  <c r="C164" i="13"/>
  <c r="AF163" i="13"/>
  <c r="AE163" i="13"/>
  <c r="AD163" i="13"/>
  <c r="AC163" i="13"/>
  <c r="AB163" i="13"/>
  <c r="AA163" i="13"/>
  <c r="Z163" i="13"/>
  <c r="Y163" i="13"/>
  <c r="X163" i="13"/>
  <c r="W163" i="13"/>
  <c r="V163" i="13"/>
  <c r="U163" i="13"/>
  <c r="T163" i="13"/>
  <c r="S163" i="13"/>
  <c r="R163" i="13"/>
  <c r="Q163" i="13"/>
  <c r="P163" i="13"/>
  <c r="O163" i="13"/>
  <c r="N163" i="13"/>
  <c r="M163" i="13"/>
  <c r="L163" i="13"/>
  <c r="K163" i="13"/>
  <c r="J163" i="13"/>
  <c r="I163" i="13"/>
  <c r="H163" i="13"/>
  <c r="G163" i="13"/>
  <c r="F163" i="13"/>
  <c r="E163" i="13"/>
  <c r="D163" i="13"/>
  <c r="C163" i="13"/>
  <c r="AF162" i="13"/>
  <c r="AE162" i="13"/>
  <c r="AD162" i="13"/>
  <c r="AC162" i="13"/>
  <c r="AB162" i="13"/>
  <c r="AA162" i="13"/>
  <c r="Z162" i="13"/>
  <c r="Y162" i="13"/>
  <c r="X162" i="13"/>
  <c r="W162" i="13"/>
  <c r="V162" i="13"/>
  <c r="U162" i="13"/>
  <c r="T162" i="13"/>
  <c r="S162" i="13"/>
  <c r="R162" i="13"/>
  <c r="Q162" i="13"/>
  <c r="P162" i="13"/>
  <c r="O162" i="13"/>
  <c r="N162" i="13"/>
  <c r="M162" i="13"/>
  <c r="L162" i="13"/>
  <c r="K162" i="13"/>
  <c r="J162" i="13"/>
  <c r="I162" i="13"/>
  <c r="H162" i="13"/>
  <c r="G162" i="13"/>
  <c r="F162" i="13"/>
  <c r="E162" i="13"/>
  <c r="D162" i="13"/>
  <c r="C162" i="13"/>
  <c r="AF161" i="13"/>
  <c r="AE161" i="13"/>
  <c r="AD161" i="13"/>
  <c r="AC161" i="13"/>
  <c r="AB161" i="13"/>
  <c r="AA161" i="13"/>
  <c r="Z161" i="13"/>
  <c r="Y161" i="13"/>
  <c r="X161" i="13"/>
  <c r="W161" i="13"/>
  <c r="V161" i="13"/>
  <c r="U161" i="13"/>
  <c r="T161" i="13"/>
  <c r="S161" i="13"/>
  <c r="R161" i="13"/>
  <c r="Q161" i="13"/>
  <c r="P161" i="13"/>
  <c r="O161" i="13"/>
  <c r="N161" i="13"/>
  <c r="M161" i="13"/>
  <c r="L161" i="13"/>
  <c r="K161" i="13"/>
  <c r="J161" i="13"/>
  <c r="I161" i="13"/>
  <c r="H161" i="13"/>
  <c r="G161" i="13"/>
  <c r="F161" i="13"/>
  <c r="E161" i="13"/>
  <c r="D161" i="13"/>
  <c r="C161" i="13"/>
  <c r="AF160" i="13"/>
  <c r="AE160" i="13"/>
  <c r="AD160" i="13"/>
  <c r="AC160" i="13"/>
  <c r="AB160" i="13"/>
  <c r="AA160" i="13"/>
  <c r="Z160" i="13"/>
  <c r="Y160" i="13"/>
  <c r="X160" i="13"/>
  <c r="W160" i="13"/>
  <c r="V160" i="13"/>
  <c r="U160" i="13"/>
  <c r="T160" i="13"/>
  <c r="S160" i="13"/>
  <c r="R160" i="13"/>
  <c r="Q160" i="13"/>
  <c r="P160" i="13"/>
  <c r="O160" i="13"/>
  <c r="N160" i="13"/>
  <c r="M160" i="13"/>
  <c r="L160" i="13"/>
  <c r="K160" i="13"/>
  <c r="J160" i="13"/>
  <c r="I160" i="13"/>
  <c r="H160" i="13"/>
  <c r="G160" i="13"/>
  <c r="F160" i="13"/>
  <c r="E160" i="13"/>
  <c r="D160" i="13"/>
  <c r="C160" i="13"/>
  <c r="AF159" i="13"/>
  <c r="AE159" i="13"/>
  <c r="AD159" i="13"/>
  <c r="AC159" i="13"/>
  <c r="AB159" i="13"/>
  <c r="AA159" i="13"/>
  <c r="Z159" i="13"/>
  <c r="Y159" i="13"/>
  <c r="X159" i="13"/>
  <c r="W159" i="13"/>
  <c r="V159" i="13"/>
  <c r="U159" i="13"/>
  <c r="T159" i="13"/>
  <c r="S159" i="13"/>
  <c r="R159" i="13"/>
  <c r="Q159" i="13"/>
  <c r="P159" i="13"/>
  <c r="O159" i="13"/>
  <c r="N159" i="13"/>
  <c r="M159" i="13"/>
  <c r="L159" i="13"/>
  <c r="K159" i="13"/>
  <c r="J159" i="13"/>
  <c r="I159" i="13"/>
  <c r="H159" i="13"/>
  <c r="G159" i="13"/>
  <c r="F159" i="13"/>
  <c r="E159" i="13"/>
  <c r="D159" i="13"/>
  <c r="C159" i="13"/>
  <c r="AF158" i="13"/>
  <c r="AE158" i="13"/>
  <c r="AD158" i="13"/>
  <c r="AC158" i="13"/>
  <c r="AB158" i="13"/>
  <c r="AA158" i="13"/>
  <c r="Z158" i="13"/>
  <c r="Y158" i="13"/>
  <c r="X158" i="13"/>
  <c r="W158" i="13"/>
  <c r="V158" i="13"/>
  <c r="U158" i="13"/>
  <c r="T158" i="13"/>
  <c r="S158" i="13"/>
  <c r="R158" i="13"/>
  <c r="Q158" i="13"/>
  <c r="P158" i="13"/>
  <c r="O158" i="13"/>
  <c r="N158" i="13"/>
  <c r="M158" i="13"/>
  <c r="L158" i="13"/>
  <c r="K158" i="13"/>
  <c r="J158" i="13"/>
  <c r="I158" i="13"/>
  <c r="H158" i="13"/>
  <c r="G158" i="13"/>
  <c r="F158" i="13"/>
  <c r="E158" i="13"/>
  <c r="D158" i="13"/>
  <c r="C158" i="13"/>
  <c r="AF157" i="13"/>
  <c r="AE157" i="13"/>
  <c r="AD157" i="13"/>
  <c r="AC157" i="13"/>
  <c r="AB157" i="13"/>
  <c r="AA157" i="13"/>
  <c r="Z157" i="13"/>
  <c r="Y157" i="13"/>
  <c r="X157" i="13"/>
  <c r="W157" i="13"/>
  <c r="V157" i="13"/>
  <c r="U157" i="13"/>
  <c r="T157" i="13"/>
  <c r="S157" i="13"/>
  <c r="R157" i="13"/>
  <c r="Q157" i="13"/>
  <c r="P157" i="13"/>
  <c r="O157" i="13"/>
  <c r="N157" i="13"/>
  <c r="M157" i="13"/>
  <c r="L157" i="13"/>
  <c r="K157" i="13"/>
  <c r="J157" i="13"/>
  <c r="I157" i="13"/>
  <c r="H157" i="13"/>
  <c r="G157" i="13"/>
  <c r="F157" i="13"/>
  <c r="E157" i="13"/>
  <c r="D157" i="13"/>
  <c r="C157" i="13"/>
  <c r="AF156" i="13"/>
  <c r="AE156" i="13"/>
  <c r="AD156" i="13"/>
  <c r="AC156" i="13"/>
  <c r="AB156" i="13"/>
  <c r="AA156" i="13"/>
  <c r="Z156" i="13"/>
  <c r="Y156" i="13"/>
  <c r="X156" i="13"/>
  <c r="W156" i="13"/>
  <c r="V156" i="13"/>
  <c r="U156" i="13"/>
  <c r="T156" i="13"/>
  <c r="S156" i="13"/>
  <c r="R156" i="13"/>
  <c r="Q156" i="13"/>
  <c r="P156" i="13"/>
  <c r="O156" i="13"/>
  <c r="N156" i="13"/>
  <c r="M156" i="13"/>
  <c r="L156" i="13"/>
  <c r="K156" i="13"/>
  <c r="J156" i="13"/>
  <c r="I156" i="13"/>
  <c r="H156" i="13"/>
  <c r="G156" i="13"/>
  <c r="F156" i="13"/>
  <c r="E156" i="13"/>
  <c r="D156" i="13"/>
  <c r="C156" i="13"/>
  <c r="AF155" i="13"/>
  <c r="AE155" i="13"/>
  <c r="AD155" i="13"/>
  <c r="AC155" i="13"/>
  <c r="AB155" i="13"/>
  <c r="AA155" i="13"/>
  <c r="Z155" i="13"/>
  <c r="Y155" i="13"/>
  <c r="X155" i="13"/>
  <c r="W155" i="13"/>
  <c r="V155" i="13"/>
  <c r="U155" i="13"/>
  <c r="T155" i="13"/>
  <c r="S155" i="13"/>
  <c r="R155" i="13"/>
  <c r="Q155" i="13"/>
  <c r="P155" i="13"/>
  <c r="O155" i="13"/>
  <c r="N155" i="13"/>
  <c r="M155" i="13"/>
  <c r="L155" i="13"/>
  <c r="K155" i="13"/>
  <c r="J155" i="13"/>
  <c r="I155" i="13"/>
  <c r="H155" i="13"/>
  <c r="G155" i="13"/>
  <c r="F155" i="13"/>
  <c r="E155" i="13"/>
  <c r="D155" i="13"/>
  <c r="C155" i="13"/>
  <c r="AF154" i="13"/>
  <c r="AE154" i="13"/>
  <c r="AD154" i="13"/>
  <c r="AC154" i="13"/>
  <c r="AB154" i="13"/>
  <c r="AA154" i="13"/>
  <c r="Z154" i="13"/>
  <c r="Y154" i="13"/>
  <c r="X154" i="13"/>
  <c r="W154" i="13"/>
  <c r="V154" i="13"/>
  <c r="U154" i="13"/>
  <c r="T154" i="13"/>
  <c r="S154" i="13"/>
  <c r="R154" i="13"/>
  <c r="Q154" i="13"/>
  <c r="P154" i="13"/>
  <c r="O154" i="13"/>
  <c r="N154" i="13"/>
  <c r="M154" i="13"/>
  <c r="L154" i="13"/>
  <c r="K154" i="13"/>
  <c r="J154" i="13"/>
  <c r="I154" i="13"/>
  <c r="H154" i="13"/>
  <c r="G154" i="13"/>
  <c r="F154" i="13"/>
  <c r="E154" i="13"/>
  <c r="D154" i="13"/>
  <c r="C154" i="13"/>
  <c r="AF153" i="13"/>
  <c r="AE153" i="13"/>
  <c r="AD153" i="13"/>
  <c r="AC153" i="13"/>
  <c r="AB153" i="13"/>
  <c r="AA153" i="13"/>
  <c r="Z153" i="13"/>
  <c r="Y153" i="13"/>
  <c r="X153" i="13"/>
  <c r="W153" i="13"/>
  <c r="V153" i="13"/>
  <c r="U153" i="13"/>
  <c r="T153" i="13"/>
  <c r="S153" i="13"/>
  <c r="R153" i="13"/>
  <c r="Q153" i="13"/>
  <c r="P153" i="13"/>
  <c r="O153" i="13"/>
  <c r="N153" i="13"/>
  <c r="M153" i="13"/>
  <c r="L153" i="13"/>
  <c r="K153" i="13"/>
  <c r="J153" i="13"/>
  <c r="I153" i="13"/>
  <c r="H153" i="13"/>
  <c r="G153" i="13"/>
  <c r="F153" i="13"/>
  <c r="E153" i="13"/>
  <c r="D153" i="13"/>
  <c r="C153" i="13"/>
  <c r="AF152" i="13"/>
  <c r="AE152" i="13"/>
  <c r="AD152" i="13"/>
  <c r="AC152" i="13"/>
  <c r="AB152" i="13"/>
  <c r="AA152" i="13"/>
  <c r="Z152" i="13"/>
  <c r="Y152" i="13"/>
  <c r="X152" i="13"/>
  <c r="W152" i="13"/>
  <c r="V152" i="13"/>
  <c r="U152" i="13"/>
  <c r="T152" i="13"/>
  <c r="S152" i="13"/>
  <c r="R152" i="13"/>
  <c r="Q152" i="13"/>
  <c r="P152" i="13"/>
  <c r="O152" i="13"/>
  <c r="N152" i="13"/>
  <c r="M152" i="13"/>
  <c r="L152" i="13"/>
  <c r="K152" i="13"/>
  <c r="J152" i="13"/>
  <c r="I152" i="13"/>
  <c r="H152" i="13"/>
  <c r="G152" i="13"/>
  <c r="F152" i="13"/>
  <c r="E152" i="13"/>
  <c r="D152" i="13"/>
  <c r="C152" i="13"/>
  <c r="AF151" i="13"/>
  <c r="AE151" i="13"/>
  <c r="AD151" i="13"/>
  <c r="AC151" i="13"/>
  <c r="AB151" i="13"/>
  <c r="AA151" i="13"/>
  <c r="Z151" i="13"/>
  <c r="Y151" i="13"/>
  <c r="X151" i="13"/>
  <c r="W151" i="13"/>
  <c r="V151" i="13"/>
  <c r="U151" i="13"/>
  <c r="T151" i="13"/>
  <c r="S151" i="13"/>
  <c r="R151" i="13"/>
  <c r="Q151" i="13"/>
  <c r="P151" i="13"/>
  <c r="O151" i="13"/>
  <c r="N151" i="13"/>
  <c r="M151" i="13"/>
  <c r="L151" i="13"/>
  <c r="K151" i="13"/>
  <c r="J151" i="13"/>
  <c r="I151" i="13"/>
  <c r="H151" i="13"/>
  <c r="G151" i="13"/>
  <c r="L26" i="13" l="1"/>
  <c r="K26" i="13"/>
  <c r="J26" i="13"/>
  <c r="G26" i="13"/>
  <c r="H26" i="13" l="1"/>
  <c r="I26" i="13" s="1"/>
  <c r="H25" i="13"/>
  <c r="L25" i="13" l="1"/>
  <c r="G27" i="13" l="1"/>
  <c r="H27" i="13" s="1"/>
  <c r="AF55" i="13"/>
  <c r="AE55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G56" i="13" s="1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AF84" i="13"/>
  <c r="G84" i="13"/>
  <c r="G85" i="13" s="1"/>
  <c r="I27" i="13" l="1"/>
  <c r="J27" i="13" s="1"/>
  <c r="K27" i="13" s="1"/>
  <c r="L27" i="13" s="1"/>
  <c r="M27" i="13" s="1"/>
  <c r="H56" i="13"/>
  <c r="I56" i="13" s="1"/>
  <c r="J56" i="13" s="1"/>
  <c r="K56" i="13" s="1"/>
  <c r="L56" i="13" s="1"/>
  <c r="M56" i="13" s="1"/>
  <c r="N56" i="13" s="1"/>
  <c r="O56" i="13" s="1"/>
  <c r="P56" i="13" s="1"/>
  <c r="Q56" i="13" s="1"/>
  <c r="R56" i="13" s="1"/>
  <c r="S56" i="13" s="1"/>
  <c r="T56" i="13" s="1"/>
  <c r="U56" i="13" s="1"/>
  <c r="V56" i="13" s="1"/>
  <c r="W56" i="13" s="1"/>
  <c r="X56" i="13" s="1"/>
  <c r="Y56" i="13" s="1"/>
  <c r="Z56" i="13" s="1"/>
  <c r="AA56" i="13" s="1"/>
  <c r="AB56" i="13" s="1"/>
  <c r="AC56" i="13" s="1"/>
  <c r="AD56" i="13" s="1"/>
  <c r="AE56" i="13" s="1"/>
  <c r="AF56" i="13" s="1"/>
  <c r="AG56" i="13" s="1"/>
  <c r="AH56" i="13" s="1"/>
  <c r="AI56" i="13" s="1"/>
  <c r="AJ56" i="13" s="1"/>
  <c r="AK56" i="13" s="1"/>
  <c r="AL56" i="13" s="1"/>
  <c r="AM56" i="13" s="1"/>
  <c r="AN56" i="13" s="1"/>
  <c r="AO56" i="13" s="1"/>
  <c r="AP56" i="13" s="1"/>
  <c r="AQ56" i="13" s="1"/>
  <c r="AR56" i="13" s="1"/>
  <c r="AS56" i="13" s="1"/>
  <c r="AT56" i="13" s="1"/>
  <c r="AU56" i="13" s="1"/>
  <c r="H85" i="13"/>
  <c r="I85" i="13" s="1"/>
  <c r="J85" i="13" s="1"/>
  <c r="K85" i="13" s="1"/>
  <c r="L85" i="13" s="1"/>
  <c r="M85" i="13" s="1"/>
  <c r="N85" i="13" s="1"/>
  <c r="O85" i="13" s="1"/>
  <c r="P85" i="13" s="1"/>
  <c r="Q85" i="13" s="1"/>
  <c r="R85" i="13" s="1"/>
  <c r="S85" i="13" s="1"/>
  <c r="T85" i="13" s="1"/>
  <c r="U85" i="13" s="1"/>
  <c r="V85" i="13" s="1"/>
  <c r="W85" i="13" s="1"/>
  <c r="X85" i="13" s="1"/>
  <c r="Y85" i="13" s="1"/>
  <c r="Z85" i="13" s="1"/>
  <c r="AA85" i="13" s="1"/>
  <c r="AB85" i="13" s="1"/>
  <c r="AC85" i="13" s="1"/>
  <c r="AD85" i="13" s="1"/>
  <c r="AE85" i="13" s="1"/>
  <c r="AF85" i="13" s="1"/>
  <c r="AG85" i="13" s="1"/>
  <c r="AH85" i="13" s="1"/>
  <c r="AI85" i="13" s="1"/>
  <c r="AJ85" i="13" s="1"/>
  <c r="AK85" i="13" s="1"/>
  <c r="AL85" i="13" s="1"/>
  <c r="AM85" i="13" s="1"/>
  <c r="AN85" i="13" s="1"/>
  <c r="AO85" i="13" s="1"/>
  <c r="AP85" i="13" s="1"/>
  <c r="AQ85" i="13" s="1"/>
  <c r="AR85" i="13" s="1"/>
  <c r="AS85" i="13" s="1"/>
  <c r="AT85" i="13" s="1"/>
  <c r="AU85" i="13" s="1"/>
  <c r="AF83" i="13" l="1"/>
  <c r="AE83" i="13"/>
  <c r="AD83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AF54" i="13" l="1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85" i="13" l="1"/>
  <c r="I25" i="13"/>
  <c r="J25" i="13"/>
  <c r="K25" i="13"/>
  <c r="G25" i="13"/>
  <c r="F56" i="13" l="1"/>
  <c r="N27" i="13" l="1"/>
  <c r="O27" i="13"/>
  <c r="P27" i="13"/>
  <c r="Q27" i="13"/>
  <c r="R27" i="13"/>
  <c r="S2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Tinu</author>
  </authors>
  <commentList>
    <comment ref="M1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Tinu:</t>
        </r>
        <r>
          <rPr>
            <sz val="9"/>
            <color indexed="81"/>
            <rFont val="Segoe UI"/>
            <family val="2"/>
          </rPr>
          <t xml:space="preserve">
Neue Berechnung ab 2016</t>
        </r>
      </text>
    </comment>
    <comment ref="M25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Tinu:</t>
        </r>
        <r>
          <rPr>
            <sz val="9"/>
            <color indexed="81"/>
            <rFont val="Segoe UI"/>
            <family val="2"/>
          </rPr>
          <t xml:space="preserve">
Neue Berechnung ab 2016
</t>
        </r>
      </text>
    </comment>
    <comment ref="M26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Tinu:</t>
        </r>
        <r>
          <rPr>
            <sz val="9"/>
            <color indexed="81"/>
            <rFont val="Segoe UI"/>
            <family val="2"/>
          </rPr>
          <t xml:space="preserve">
Neue Berechnung ab 2016
</t>
        </r>
      </text>
    </comment>
  </commentList>
</comments>
</file>

<file path=xl/sharedStrings.xml><?xml version="1.0" encoding="utf-8"?>
<sst xmlns="http://schemas.openxmlformats.org/spreadsheetml/2006/main" count="612" uniqueCount="132">
  <si>
    <t>Anfall Aushub</t>
  </si>
  <si>
    <t>A09</t>
  </si>
  <si>
    <t>A02</t>
  </si>
  <si>
    <t>A03</t>
  </si>
  <si>
    <t>A06</t>
  </si>
  <si>
    <t>A20</t>
  </si>
  <si>
    <t>A40</t>
  </si>
  <si>
    <t>A50</t>
  </si>
  <si>
    <t>A80</t>
  </si>
  <si>
    <t>A23</t>
  </si>
  <si>
    <t>A24</t>
  </si>
  <si>
    <t>A29</t>
  </si>
  <si>
    <t>A43</t>
  </si>
  <si>
    <t>A49</t>
  </si>
  <si>
    <t>A51</t>
  </si>
  <si>
    <t>A56</t>
  </si>
  <si>
    <t>Ablagerung Aushub</t>
  </si>
  <si>
    <t>A58</t>
  </si>
  <si>
    <t>A78</t>
  </si>
  <si>
    <t>Abbau Primärmaterial</t>
  </si>
  <si>
    <t>A86</t>
  </si>
  <si>
    <t>Von</t>
  </si>
  <si>
    <t>Nach</t>
  </si>
  <si>
    <t>Kürzel</t>
  </si>
  <si>
    <t>Bezeichnung</t>
  </si>
  <si>
    <t>Umland</t>
  </si>
  <si>
    <t>Sammeln Baustoffe</t>
  </si>
  <si>
    <t>Deponien</t>
  </si>
  <si>
    <t>Rückbaumaterial</t>
  </si>
  <si>
    <t>Aushub</t>
  </si>
  <si>
    <t>Triage Rückbaumaterial</t>
  </si>
  <si>
    <t>Triage Aushub</t>
  </si>
  <si>
    <t>Aufbereitung RC-Material</t>
  </si>
  <si>
    <t>RC-Baustoffe</t>
  </si>
  <si>
    <t>Aufbereitung Primärmaterial</t>
  </si>
  <si>
    <t>Primäre Baustoffe</t>
  </si>
  <si>
    <t>BAUWERK     (HB + TB)</t>
  </si>
  <si>
    <t>A12</t>
  </si>
  <si>
    <t>A15</t>
  </si>
  <si>
    <t>Direkte Verwertung</t>
  </si>
  <si>
    <t>Terrainveränderung</t>
  </si>
  <si>
    <t>Kiesiger Aushub</t>
  </si>
  <si>
    <t>A89</t>
  </si>
  <si>
    <t>A91</t>
  </si>
  <si>
    <t>Feinfraktion</t>
  </si>
  <si>
    <t>Kumulierte Differenz</t>
  </si>
  <si>
    <t>Import Baustoffe</t>
  </si>
  <si>
    <t>Anfall Rückbaumaterial</t>
  </si>
  <si>
    <t>Bedarf Baustoffe</t>
  </si>
  <si>
    <t>Input RC-Baustoffe</t>
  </si>
  <si>
    <t>Wert [1000 m3 fest]</t>
  </si>
  <si>
    <t>Baustoffe</t>
  </si>
  <si>
    <t>Primärmaterial</t>
  </si>
  <si>
    <t>Sauberer Aushub</t>
  </si>
  <si>
    <t>Terrainanpassung</t>
  </si>
  <si>
    <t>RC-Granulate</t>
  </si>
  <si>
    <t>Resultate statische Modelle</t>
  </si>
  <si>
    <t>Ablagerung Aushub (ohne Feinfraktion Aufbereitung Primärmaterial)</t>
  </si>
  <si>
    <t>Bevölkerung</t>
  </si>
  <si>
    <t>Terrainanpasung</t>
  </si>
  <si>
    <t>Bevölkerung BfS hoch 2010</t>
  </si>
  <si>
    <t>Jährliche Differenz</t>
  </si>
  <si>
    <t xml:space="preserve">  Statische Modelle</t>
  </si>
  <si>
    <t>Charts zum Bauwerk (Input und Output) und der Entwicklung der Bevölkerung</t>
  </si>
  <si>
    <r>
      <t>Kumulierte Differenz (</t>
    </r>
    <r>
      <rPr>
        <sz val="10"/>
        <color rgb="FFC00000"/>
        <rFont val="Arial"/>
        <family val="2"/>
      </rPr>
      <t>ERWEITERN NACH BEDARF</t>
    </r>
    <r>
      <rPr>
        <sz val="10"/>
        <color theme="1"/>
        <rFont val="Arial"/>
        <family val="2"/>
      </rPr>
      <t>!)</t>
    </r>
  </si>
  <si>
    <t>Bevölkerung BfS mittel 2015</t>
  </si>
  <si>
    <t>Angabe der Kantone</t>
  </si>
  <si>
    <t xml:space="preserve">  Daten</t>
  </si>
  <si>
    <t>Charts der inneren Materialflüsse (SFA)</t>
  </si>
  <si>
    <t>Jährliche Differenz (ohne Ablagerung Feinfraktion aus Aufbereitung Primärmaterial)</t>
  </si>
  <si>
    <r>
      <rPr>
        <strike/>
        <sz val="10"/>
        <color theme="1"/>
        <rFont val="Arial"/>
        <family val="2"/>
      </rPr>
      <t>Ablagerung</t>
    </r>
    <r>
      <rPr>
        <sz val="10"/>
        <color theme="1"/>
        <rFont val="Arial"/>
        <family val="2"/>
      </rPr>
      <t xml:space="preserve">  Triage Aushub</t>
    </r>
  </si>
  <si>
    <t>A80 + A100</t>
  </si>
  <si>
    <r>
      <rPr>
        <strike/>
        <sz val="10"/>
        <color theme="1"/>
        <rFont val="Arial"/>
        <family val="2"/>
      </rPr>
      <t xml:space="preserve">A06 </t>
    </r>
    <r>
      <rPr>
        <sz val="10"/>
        <color theme="1"/>
        <rFont val="Arial"/>
        <family val="2"/>
      </rPr>
      <t>-- NEU A05</t>
    </r>
  </si>
  <si>
    <t>Kürzel -- ab 2016</t>
  </si>
  <si>
    <t>A78 + A1110</t>
  </si>
  <si>
    <t>A89 + A109</t>
  </si>
  <si>
    <t>A100</t>
  </si>
  <si>
    <t>A53.A</t>
  </si>
  <si>
    <t>A53.B</t>
  </si>
  <si>
    <t>A512</t>
  </si>
  <si>
    <t>A1110</t>
  </si>
  <si>
    <t>A109</t>
  </si>
  <si>
    <t>Abbau Kies/Sand</t>
  </si>
  <si>
    <t>Abbau Weitere</t>
  </si>
  <si>
    <t>Aufbereitung Kies/Sand</t>
  </si>
  <si>
    <t>Aufbereitung Weitere</t>
  </si>
  <si>
    <t>Kies/Sand</t>
  </si>
  <si>
    <t>Weitere</t>
  </si>
  <si>
    <t>A09 -- entfällt ab 2016</t>
  </si>
  <si>
    <t>A03 -- entfällt ab 2016</t>
  </si>
  <si>
    <t>A56 + A53.A + A53.B + A512 - A06</t>
  </si>
  <si>
    <t>Import Aushub</t>
  </si>
  <si>
    <t>A05</t>
  </si>
  <si>
    <t>BAUWERK</t>
  </si>
  <si>
    <t>Rückbaumaterial triagieren</t>
  </si>
  <si>
    <t>Aushub triagieren</t>
  </si>
  <si>
    <t>Rückbaumaterial und Aushub deponieren</t>
  </si>
  <si>
    <t>RB-Mat.</t>
  </si>
  <si>
    <t>Rückbaumaterial aufbereiten</t>
  </si>
  <si>
    <t>Baustoffe produzieren</t>
  </si>
  <si>
    <t>Deponie Typ A</t>
  </si>
  <si>
    <t>Deponie Typ B</t>
  </si>
  <si>
    <t>Aushub ablagern (rekultivieren)</t>
  </si>
  <si>
    <t>Kies / Sand aufbereiten</t>
  </si>
  <si>
    <t>Weitere Abbaustellen</t>
  </si>
  <si>
    <t>Kies / Sand abbauen</t>
  </si>
  <si>
    <t>Kies / Sand</t>
  </si>
  <si>
    <t>Andere</t>
  </si>
  <si>
    <t>Baustoffe sammeln</t>
  </si>
  <si>
    <t>Weitere aubbauen</t>
  </si>
  <si>
    <t>Weitere aufbereiten</t>
  </si>
  <si>
    <t>Import Rückbaumaterial</t>
  </si>
  <si>
    <t>Export Rückbaumaterial</t>
  </si>
  <si>
    <t>RB-Material aufbereiten</t>
  </si>
  <si>
    <t>Export RC-Granulate</t>
  </si>
  <si>
    <t>Export Aushub</t>
  </si>
  <si>
    <t>A08</t>
  </si>
  <si>
    <t>Import Kies / Sand</t>
  </si>
  <si>
    <t>Export Kies / Sand</t>
  </si>
  <si>
    <t>A010</t>
  </si>
  <si>
    <t>Import Weitere</t>
  </si>
  <si>
    <t>Export Weitere</t>
  </si>
  <si>
    <t>A78 + A1110 (ab 2016)</t>
  </si>
  <si>
    <r>
      <t xml:space="preserve">Vollständige </t>
    </r>
    <r>
      <rPr>
        <b/>
        <sz val="14"/>
        <color theme="1"/>
        <rFont val="Arial"/>
        <family val="2"/>
      </rPr>
      <t>Angaben</t>
    </r>
    <r>
      <rPr>
        <b/>
        <sz val="12"/>
        <color theme="1"/>
        <rFont val="Arial"/>
        <family val="2"/>
      </rPr>
      <t xml:space="preserve"> der Kantone für die statischen Modelle ab 2016</t>
    </r>
  </si>
  <si>
    <r>
      <t xml:space="preserve">Vollständige </t>
    </r>
    <r>
      <rPr>
        <b/>
        <sz val="14"/>
        <color theme="1"/>
        <rFont val="Arial"/>
        <family val="2"/>
      </rPr>
      <t>Resultate</t>
    </r>
    <r>
      <rPr>
        <b/>
        <sz val="12"/>
        <color theme="1"/>
        <rFont val="Arial"/>
        <family val="2"/>
      </rPr>
      <t xml:space="preserve"> der statische Modelle ab 2016</t>
    </r>
  </si>
  <si>
    <t>Ab 2016 Angaben aus der Tabelle ab Zeile 200 einlesen</t>
  </si>
  <si>
    <t>A56 + A53.A + A53.B + A512 (ab 2016)</t>
  </si>
  <si>
    <t xml:space="preserve">  Dyn. Mod. 2020 BfS REFERENZ</t>
  </si>
  <si>
    <t xml:space="preserve">  Dyn. Mod. 2020 BfS HOCH</t>
  </si>
  <si>
    <t>Materialflüsse dynamisches Modell 2020, Szenario BfS 'REFERENZ'</t>
  </si>
  <si>
    <t>Materialflüsse dynamisches Modell 2020, Szenario BfS 'HOCH'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</si>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</sst>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</numFmts>
  <fonts count="25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2"/>
      <name val="Arial"/>
      <family val="2"/>
    </font>
    <font>
      <sz val="10"/>
      <color rgb="FFC00000"/>
      <name val="Arial"/>
      <family val="2"/>
    </font>
    <font>
      <i/>
      <sz val="10"/>
      <color rgb="FFC00000"/>
      <name val="Arial"/>
      <family val="2"/>
    </font>
    <font>
      <sz val="9"/>
      <color theme="4" tint="-0.249977111117893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trike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 tint="-0.499984740745262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165" fontId="0" fillId="0" borderId="0" xfId="2" applyNumberFormat="1" applyFont="1"/>
    <xf numFmtId="0" fontId="8" fillId="0" borderId="0" xfId="7"/>
    <xf numFmtId="0" fontId="9" fillId="0" borderId="0" xfId="7" applyFont="1"/>
    <xf numFmtId="0" fontId="11" fillId="0" borderId="1" xfId="7" applyFont="1" applyBorder="1"/>
    <xf numFmtId="0" fontId="12" fillId="0" borderId="0" xfId="7" applyFont="1"/>
    <xf numFmtId="0" fontId="13" fillId="0" borderId="0" xfId="7" applyFont="1" applyAlignment="1">
      <alignment horizontal="center"/>
    </xf>
    <xf numFmtId="0" fontId="9" fillId="0" borderId="0" xfId="7" applyFont="1" applyAlignment="1">
      <alignment horizontal="center"/>
    </xf>
    <xf numFmtId="0" fontId="0" fillId="0" borderId="1" xfId="0" applyBorder="1"/>
    <xf numFmtId="0" fontId="14" fillId="0" borderId="0" xfId="0" applyFont="1" applyAlignment="1">
      <alignment horizontal="center"/>
    </xf>
    <xf numFmtId="165" fontId="6" fillId="0" borderId="0" xfId="2" applyNumberFormat="1" applyFont="1" applyFill="1"/>
    <xf numFmtId="0" fontId="12" fillId="0" borderId="0" xfId="9" applyFont="1"/>
    <xf numFmtId="0" fontId="13" fillId="0" borderId="0" xfId="9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1" fillId="0" borderId="0" xfId="7" applyFont="1"/>
    <xf numFmtId="0" fontId="11" fillId="0" borderId="0" xfId="7" applyFont="1"/>
    <xf numFmtId="165" fontId="3" fillId="0" borderId="0" xfId="2" applyNumberFormat="1" applyFont="1" applyFill="1"/>
    <xf numFmtId="0" fontId="15" fillId="0" borderId="0" xfId="0" applyFont="1"/>
    <xf numFmtId="0" fontId="16" fillId="0" borderId="0" xfId="0" applyFont="1" applyAlignment="1">
      <alignment horizontal="left"/>
    </xf>
    <xf numFmtId="165" fontId="0" fillId="0" borderId="0" xfId="0" applyNumberFormat="1"/>
    <xf numFmtId="165" fontId="17" fillId="0" borderId="0" xfId="2" applyNumberFormat="1" applyFont="1" applyAlignment="1">
      <alignment horizontal="center"/>
    </xf>
    <xf numFmtId="0" fontId="18" fillId="0" borderId="0" xfId="0" applyFont="1"/>
    <xf numFmtId="166" fontId="0" fillId="0" borderId="0" xfId="2" applyNumberFormat="1" applyFont="1" applyAlignment="1">
      <alignment horizontal="center"/>
    </xf>
    <xf numFmtId="166" fontId="6" fillId="0" borderId="0" xfId="2" applyNumberFormat="1" applyFont="1" applyFill="1" applyAlignment="1">
      <alignment horizontal="center"/>
    </xf>
    <xf numFmtId="0" fontId="12" fillId="2" borderId="0" xfId="9" applyFont="1" applyFill="1"/>
    <xf numFmtId="0" fontId="12" fillId="3" borderId="0" xfId="9" applyFont="1" applyFill="1"/>
    <xf numFmtId="0" fontId="12" fillId="4" borderId="0" xfId="9" applyFont="1" applyFill="1"/>
    <xf numFmtId="0" fontId="12" fillId="5" borderId="0" xfId="9" applyFont="1" applyFill="1"/>
    <xf numFmtId="0" fontId="0" fillId="0" borderId="0" xfId="0" applyAlignment="1">
      <alignment horizontal="center"/>
    </xf>
    <xf numFmtId="0" fontId="3" fillId="0" borderId="0" xfId="0" applyFont="1"/>
    <xf numFmtId="166" fontId="0" fillId="0" borderId="0" xfId="2" applyNumberFormat="1" applyFont="1"/>
    <xf numFmtId="0" fontId="22" fillId="0" borderId="0" xfId="7" applyFont="1"/>
    <xf numFmtId="0" fontId="23" fillId="0" borderId="0" xfId="0" applyFont="1"/>
    <xf numFmtId="0" fontId="12" fillId="0" borderId="0" xfId="0" applyFont="1"/>
    <xf numFmtId="0" fontId="5" fillId="0" borderId="2" xfId="0" applyFont="1" applyBorder="1"/>
    <xf numFmtId="0" fontId="0" fillId="0" borderId="3" xfId="0" applyBorder="1"/>
    <xf numFmtId="165" fontId="0" fillId="0" borderId="2" xfId="2" applyNumberFormat="1" applyFont="1" applyBorder="1"/>
    <xf numFmtId="165" fontId="6" fillId="0" borderId="2" xfId="2" applyNumberFormat="1" applyFont="1" applyFill="1" applyBorder="1"/>
  </cellXfs>
  <cellStyles count="11">
    <cellStyle name="Hyperlink 2" xfId="1" xr:uid="{00000000-0005-0000-0000-000000000000}"/>
    <cellStyle name="Komma" xfId="2" builtinId="3"/>
    <cellStyle name="Komma 2" xfId="3" xr:uid="{00000000-0005-0000-0000-000002000000}"/>
    <cellStyle name="Komma 3" xfId="4" xr:uid="{00000000-0005-0000-0000-000003000000}"/>
    <cellStyle name="Komma 4" xfId="10" xr:uid="{00000000-0005-0000-0000-000004000000}"/>
    <cellStyle name="Prozent 2" xfId="5" xr:uid="{00000000-0005-0000-0000-000005000000}"/>
    <cellStyle name="Prozent 3" xfId="6" xr:uid="{00000000-0005-0000-0000-000006000000}"/>
    <cellStyle name="Standard" xfId="0" builtinId="0"/>
    <cellStyle name="Standard 2" xfId="7" xr:uid="{00000000-0005-0000-0000-000008000000}"/>
    <cellStyle name="Standard 3" xfId="8" xr:uid="{00000000-0005-0000-0000-000009000000}"/>
    <cellStyle name="Standard 4" xfId="9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64FA"/>
      <rgbColor rgb="00B49664"/>
      <rgbColor rgb="00D74040"/>
      <rgbColor rgb="006EA03C"/>
      <rgbColor rgb="006B6B6B"/>
      <rgbColor rgb="00E69B14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B8A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CH" b="0"/>
              <a:t>Input Baustoffe ins BAUWERK</a:t>
            </a:r>
          </a:p>
        </c:rich>
      </c:tx>
      <c:layout>
        <c:manualLayout>
          <c:xMode val="edge"/>
          <c:yMode val="edge"/>
          <c:x val="8.7134848509048072E-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763284710687388"/>
          <c:y val="0.18770653668291465"/>
          <c:w val="0.81123386066318148"/>
          <c:h val="0.68250918635170599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DATA!$E$1</c:f>
              <c:strCache>
                <c:ptCount val="1"/>
                <c:pt idx="0">
                  <c:v>  Statische Modelle</c:v>
                </c:pt>
              </c:strCache>
            </c:strRef>
          </c:tx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DATA!$G$21:$AU$21</c:f>
              <c:numCache>
                <c:formatCode>_ * #\,##0_ ;_ * \-#\,##0_ ;_ * "-"??_ ;_ @_ </c:formatCode>
                <c:ptCount val="41"/>
                <c:pt idx="0">
                  <c:v>873.61623320395495</c:v>
                </c:pt>
                <c:pt idx="3">
                  <c:v>1167.7090716840275</c:v>
                </c:pt>
                <c:pt idx="4">
                  <c:v>876.59625195071567</c:v>
                </c:pt>
                <c:pt idx="5">
                  <c:v>884.6607804783423</c:v>
                </c:pt>
                <c:pt idx="6">
                  <c:v>858.03442264146508</c:v>
                </c:pt>
                <c:pt idx="8" formatCode="_(* #\,##0_);_(* \(#\,##0\);_(* &quot;-&quot;??_);_(@_)">
                  <c:v>948.75948100513267</c:v>
                </c:pt>
                <c:pt idx="10" formatCode="_(* #\,##0_);_(* \(#\,##0\);_(* &quot;-&quot;??_);_(@_)">
                  <c:v>794.4744076075425</c:v>
                </c:pt>
                <c:pt idx="12" formatCode="_(* #\,##0_);_(* \(#\,##0\);_(* &quot;-&quot;??_);_(@_)">
                  <c:v>958.67442935200006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3-410E-865D-28E3854A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07320"/>
        <c:axId val="157303400"/>
      </c:barChart>
      <c:lineChart>
        <c:grouping val="standard"/>
        <c:varyColors val="0"/>
        <c:ser>
          <c:idx val="1"/>
          <c:order val="0"/>
          <c:tx>
            <c:strRef>
              <c:f>DATA!$E$59</c:f>
              <c:strCache>
                <c:ptCount val="1"/>
                <c:pt idx="0">
                  <c:v>  Dyn. Mod. 2020 BfS HOCH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DATA!$G$79:$AU$79</c:f>
              <c:numCache>
                <c:formatCode>_ * #\,##0_ ;_ * \-#\,##0_ ;_ * "-"??_ ;_ @_ </c:formatCode>
                <c:ptCount val="41"/>
                <c:pt idx="0">
                  <c:v>774.10392177393783</c:v>
                </c:pt>
                <c:pt idx="1">
                  <c:v>850.29208541889182</c:v>
                </c:pt>
                <c:pt idx="2">
                  <c:v>850.21632016101216</c:v>
                </c:pt>
                <c:pt idx="3">
                  <c:v>867.89688616636454</c:v>
                </c:pt>
                <c:pt idx="4">
                  <c:v>881.7600811714068</c:v>
                </c:pt>
                <c:pt idx="5">
                  <c:v>883.01337323940186</c:v>
                </c:pt>
                <c:pt idx="6">
                  <c:v>879.36291588138067</c:v>
                </c:pt>
                <c:pt idx="7">
                  <c:v>910.33694698285512</c:v>
                </c:pt>
                <c:pt idx="8">
                  <c:v>936.5146615312708</c:v>
                </c:pt>
                <c:pt idx="9">
                  <c:v>957.81973735541203</c:v>
                </c:pt>
                <c:pt idx="10">
                  <c:v>983.04248223580976</c:v>
                </c:pt>
                <c:pt idx="11">
                  <c:v>969.69157132524833</c:v>
                </c:pt>
                <c:pt idx="12">
                  <c:v>957.58689823392967</c:v>
                </c:pt>
                <c:pt idx="13">
                  <c:v>964.86562019220048</c:v>
                </c:pt>
                <c:pt idx="14">
                  <c:v>971.99241529426865</c:v>
                </c:pt>
                <c:pt idx="15">
                  <c:v>978.95989886453913</c:v>
                </c:pt>
                <c:pt idx="16">
                  <c:v>985.89012275251469</c:v>
                </c:pt>
                <c:pt idx="17">
                  <c:v>991.98630765963537</c:v>
                </c:pt>
                <c:pt idx="18">
                  <c:v>995.60875557295117</c:v>
                </c:pt>
                <c:pt idx="19">
                  <c:v>997.23929875671865</c:v>
                </c:pt>
                <c:pt idx="20">
                  <c:v>996.54809939097538</c:v>
                </c:pt>
                <c:pt idx="21">
                  <c:v>994.2740559329211</c:v>
                </c:pt>
                <c:pt idx="22">
                  <c:v>992.17323019848527</c:v>
                </c:pt>
                <c:pt idx="23">
                  <c:v>993.57748776588414</c:v>
                </c:pt>
                <c:pt idx="24">
                  <c:v>994.42412180814688</c:v>
                </c:pt>
                <c:pt idx="25">
                  <c:v>996.05264329472413</c:v>
                </c:pt>
                <c:pt idx="26">
                  <c:v>998.36284592383845</c:v>
                </c:pt>
                <c:pt idx="27">
                  <c:v>997.84356613970874</c:v>
                </c:pt>
                <c:pt idx="28">
                  <c:v>998.80267542645061</c:v>
                </c:pt>
                <c:pt idx="29">
                  <c:v>999.84674872920243</c:v>
                </c:pt>
                <c:pt idx="30">
                  <c:v>1000.9713566965017</c:v>
                </c:pt>
                <c:pt idx="31">
                  <c:v>1002.1722797857958</c:v>
                </c:pt>
                <c:pt idx="32">
                  <c:v>1003.4454930976304</c:v>
                </c:pt>
                <c:pt idx="33">
                  <c:v>1004.7871513857647</c:v>
                </c:pt>
                <c:pt idx="34">
                  <c:v>1006.1935746542184</c:v>
                </c:pt>
                <c:pt idx="35">
                  <c:v>1007.6612345236894</c:v>
                </c:pt>
                <c:pt idx="36">
                  <c:v>1009.1867414414509</c:v>
                </c:pt>
                <c:pt idx="37">
                  <c:v>1010.766832730955</c:v>
                </c:pt>
                <c:pt idx="38">
                  <c:v>1012.398361442249</c:v>
                </c:pt>
                <c:pt idx="39">
                  <c:v>1014.0782859571274</c:v>
                </c:pt>
                <c:pt idx="40">
                  <c:v>1015.803660286637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A3-410E-865D-28E3854AA8A5}"/>
            </c:ext>
          </c:extLst>
        </c:ser>
        <c:ser>
          <c:idx val="2"/>
          <c:order val="1"/>
          <c:tx>
            <c:strRef>
              <c:f>DATA!$E$30</c:f>
              <c:strCache>
                <c:ptCount val="1"/>
                <c:pt idx="0">
                  <c:v>  Dyn. Mod. 2020 BfS REFERENZ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DATA!$G$50:$AU$50</c:f>
              <c:numCache>
                <c:formatCode>_ * #\,##0_ ;_ * \-#\,##0_ ;_ * "-"??_ ;_ @_ </c:formatCode>
                <c:ptCount val="41"/>
                <c:pt idx="0">
                  <c:v>774.10392177393783</c:v>
                </c:pt>
                <c:pt idx="1">
                  <c:v>850.29208541889182</c:v>
                </c:pt>
                <c:pt idx="2">
                  <c:v>850.21632016101216</c:v>
                </c:pt>
                <c:pt idx="3">
                  <c:v>867.89688616636454</c:v>
                </c:pt>
                <c:pt idx="4">
                  <c:v>881.7600811714068</c:v>
                </c:pt>
                <c:pt idx="5">
                  <c:v>883.01337323940186</c:v>
                </c:pt>
                <c:pt idx="6">
                  <c:v>879.36291588138067</c:v>
                </c:pt>
                <c:pt idx="7">
                  <c:v>899.79968147721627</c:v>
                </c:pt>
                <c:pt idx="8">
                  <c:v>915.60116289204791</c:v>
                </c:pt>
                <c:pt idx="9">
                  <c:v>929.31070994923255</c:v>
                </c:pt>
                <c:pt idx="10">
                  <c:v>946.49129094644866</c:v>
                </c:pt>
                <c:pt idx="11">
                  <c:v>934.82647370969232</c:v>
                </c:pt>
                <c:pt idx="12">
                  <c:v>923.62586326801943</c:v>
                </c:pt>
                <c:pt idx="13">
                  <c:v>928.80465568576722</c:v>
                </c:pt>
                <c:pt idx="14">
                  <c:v>933.67772565742871</c:v>
                </c:pt>
                <c:pt idx="15">
                  <c:v>938.27847099338192</c:v>
                </c:pt>
                <c:pt idx="16">
                  <c:v>942.84952617611475</c:v>
                </c:pt>
                <c:pt idx="17">
                  <c:v>946.74882802241177</c:v>
                </c:pt>
                <c:pt idx="18">
                  <c:v>948.65603620671482</c:v>
                </c:pt>
                <c:pt idx="19">
                  <c:v>948.4842589270911</c:v>
                </c:pt>
                <c:pt idx="20">
                  <c:v>946.42856608264617</c:v>
                </c:pt>
                <c:pt idx="21">
                  <c:v>942.79001532041332</c:v>
                </c:pt>
                <c:pt idx="22">
                  <c:v>938.90968439924541</c:v>
                </c:pt>
                <c:pt idx="23">
                  <c:v>938.80867511653366</c:v>
                </c:pt>
                <c:pt idx="24">
                  <c:v>937.86226999725523</c:v>
                </c:pt>
                <c:pt idx="25">
                  <c:v>937.55523237823502</c:v>
                </c:pt>
                <c:pt idx="26">
                  <c:v>938.13312467059916</c:v>
                </c:pt>
                <c:pt idx="27">
                  <c:v>935.7910641073023</c:v>
                </c:pt>
                <c:pt idx="28">
                  <c:v>934.85746936170199</c:v>
                </c:pt>
                <c:pt idx="29">
                  <c:v>933.96012904732265</c:v>
                </c:pt>
                <c:pt idx="30">
                  <c:v>933.09251010254445</c:v>
                </c:pt>
                <c:pt idx="31">
                  <c:v>932.24822454931984</c:v>
                </c:pt>
                <c:pt idx="32">
                  <c:v>931.42100818028723</c:v>
                </c:pt>
                <c:pt idx="33">
                  <c:v>930.60469927909605</c:v>
                </c:pt>
                <c:pt idx="34">
                  <c:v>929.79321773207141</c:v>
                </c:pt>
                <c:pt idx="35">
                  <c:v>928.9805446890623</c:v>
                </c:pt>
                <c:pt idx="36">
                  <c:v>928.16070277856591</c:v>
                </c:pt>
                <c:pt idx="37">
                  <c:v>927.32773685284883</c:v>
                </c:pt>
                <c:pt idx="38">
                  <c:v>926.47569517201498</c:v>
                </c:pt>
                <c:pt idx="39">
                  <c:v>925.59861091936125</c:v>
                </c:pt>
                <c:pt idx="40">
                  <c:v>924.69048396789356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3-410E-865D-28E3854A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07320"/>
        <c:axId val="157303400"/>
      </c:lineChart>
      <c:catAx>
        <c:axId val="157307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7303400"/>
        <c:crosses val="autoZero"/>
        <c:auto val="1"/>
        <c:lblAlgn val="ctr"/>
        <c:lblOffset val="100"/>
        <c:tickLblSkip val="5"/>
        <c:noMultiLvlLbl val="0"/>
      </c:catAx>
      <c:valAx>
        <c:axId val="15730340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1'000 Kubikmeter (fest)</a:t>
                </a:r>
              </a:p>
            </c:rich>
          </c:tx>
          <c:layout>
            <c:manualLayout>
              <c:xMode val="edge"/>
              <c:yMode val="edge"/>
              <c:x val="1.0013788844345775E-2"/>
              <c:y val="0.1808843894513185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7307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473074612072107"/>
          <c:y val="0.566952539656291"/>
          <c:w val="0.37265103298136609"/>
          <c:h val="0.2865790645313116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CH" b="0"/>
              <a:t>Kumulierte Differenz</a:t>
            </a:r>
          </a:p>
        </c:rich>
      </c:tx>
      <c:layout>
        <c:manualLayout>
          <c:xMode val="edge"/>
          <c:yMode val="edge"/>
          <c:x val="8.6721715566487317E-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10755993841555"/>
          <c:y val="0.13621136733486822"/>
          <c:w val="0.85510951374346733"/>
          <c:h val="0.51156264932617346"/>
        </c:manualLayout>
      </c:layout>
      <c:barChart>
        <c:barDir val="col"/>
        <c:grouping val="clustered"/>
        <c:varyColors val="0"/>
        <c:ser>
          <c:idx val="0"/>
          <c:order val="0"/>
          <c:tx>
            <c:v>  Stat. Modelle + Schätzung*</c:v>
          </c:tx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C1-4D20-9CE9-53DD8EC2CFD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C1-4D20-9CE9-53DD8EC2CFD6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220-4711-B9AB-8BAACFA70925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220-4711-B9AB-8BAACFA70925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56F-480E-806D-BEB82B8CEA74}"/>
              </c:ext>
            </c:extLst>
          </c:dPt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DATA!$G$27:$AU$27</c:f>
              <c:numCache>
                <c:formatCode>_ * #\,##0_ ;_ * \-#\,##0_ ;_ * "-"??_ ;_ @_ </c:formatCode>
                <c:ptCount val="41"/>
                <c:pt idx="0">
                  <c:v>-79.918553039991252</c:v>
                </c:pt>
                <c:pt idx="1">
                  <c:v>-133.34624975550679</c:v>
                </c:pt>
                <c:pt idx="2">
                  <c:v>-186.77394647102233</c:v>
                </c:pt>
                <c:pt idx="3">
                  <c:v>-213.71078686206215</c:v>
                </c:pt>
                <c:pt idx="4">
                  <c:v>-74.470745542199325</c:v>
                </c:pt>
                <c:pt idx="5">
                  <c:v>-159.81787599280676</c:v>
                </c:pt>
                <c:pt idx="6">
                  <c:v>32.677036840731944</c:v>
                </c:pt>
                <c:pt idx="7">
                  <c:v>130.86325745175645</c:v>
                </c:pt>
                <c:pt idx="8">
                  <c:v>229.04947806278096</c:v>
                </c:pt>
                <c:pt idx="9">
                  <c:v>357.91721277066915</c:v>
                </c:pt>
                <c:pt idx="10">
                  <c:v>486.78494747855734</c:v>
                </c:pt>
                <c:pt idx="11">
                  <c:v>777.75355155885927</c:v>
                </c:pt>
                <c:pt idx="12">
                  <c:v>1068.7221556391623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C1-4D20-9CE9-53DD8EC2C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83048"/>
        <c:axId val="158881088"/>
      </c:barChart>
      <c:lineChart>
        <c:grouping val="standard"/>
        <c:varyColors val="0"/>
        <c:ser>
          <c:idx val="2"/>
          <c:order val="1"/>
          <c:tx>
            <c:strRef>
              <c:f>DATA!$E$30</c:f>
              <c:strCache>
                <c:ptCount val="1"/>
                <c:pt idx="0">
                  <c:v>  Dyn. Mod. 2020 BfS REFERENZ</c:v>
                </c:pt>
              </c:strCache>
            </c:strRef>
          </c:tx>
          <c:spPr>
            <a:ln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F1C1-4D20-9CE9-53DD8EC2CFD6}"/>
              </c:ext>
            </c:extLst>
          </c:dPt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DATA!$G$56:$AU$56</c:f>
              <c:numCache>
                <c:formatCode>_ * #\,##0_ ;_ * \-#\,##0_ ;_ * "-"??_ ;_ @_ </c:formatCode>
                <c:ptCount val="41"/>
                <c:pt idx="0">
                  <c:v>-17.087120262334224</c:v>
                </c:pt>
                <c:pt idx="1">
                  <c:v>-28.276418528767522</c:v>
                </c:pt>
                <c:pt idx="2">
                  <c:v>-39.173824857215322</c:v>
                </c:pt>
                <c:pt idx="3">
                  <c:v>-48.731314146103387</c:v>
                </c:pt>
                <c:pt idx="4">
                  <c:v>-57.349363473264361</c:v>
                </c:pt>
                <c:pt idx="5">
                  <c:v>-65.788473766210814</c:v>
                </c:pt>
                <c:pt idx="6">
                  <c:v>-74.24467695761507</c:v>
                </c:pt>
                <c:pt idx="7">
                  <c:v>-81.674565647048212</c:v>
                </c:pt>
                <c:pt idx="8">
                  <c:v>-88.479765936372246</c:v>
                </c:pt>
                <c:pt idx="9">
                  <c:v>-94.902000365362369</c:v>
                </c:pt>
                <c:pt idx="10">
                  <c:v>-100.99921002525139</c:v>
                </c:pt>
                <c:pt idx="11">
                  <c:v>-107.59635974381661</c:v>
                </c:pt>
                <c:pt idx="12">
                  <c:v>-114.47868996873399</c:v>
                </c:pt>
                <c:pt idx="13">
                  <c:v>-121.24278098715354</c:v>
                </c:pt>
                <c:pt idx="14">
                  <c:v>-127.92008246745047</c:v>
                </c:pt>
                <c:pt idx="15">
                  <c:v>-134.53578185555295</c:v>
                </c:pt>
                <c:pt idx="16">
                  <c:v>-141.1094769496907</c:v>
                </c:pt>
                <c:pt idx="17">
                  <c:v>-147.65598026069449</c:v>
                </c:pt>
                <c:pt idx="18">
                  <c:v>-154.16452078936004</c:v>
                </c:pt>
                <c:pt idx="19">
                  <c:v>-160.58681935574316</c:v>
                </c:pt>
                <c:pt idx="20">
                  <c:v>-166.8411547405384</c:v>
                </c:pt>
                <c:pt idx="21">
                  <c:v>-172.82001050363669</c:v>
                </c:pt>
                <c:pt idx="22">
                  <c:v>-178.42561127550061</c:v>
                </c:pt>
                <c:pt idx="23">
                  <c:v>-183.68306189004363</c:v>
                </c:pt>
                <c:pt idx="24">
                  <c:v>-188.518884993695</c:v>
                </c:pt>
                <c:pt idx="25">
                  <c:v>-192.90451534793647</c:v>
                </c:pt>
                <c:pt idx="26">
                  <c:v>-196.83325043284322</c:v>
                </c:pt>
                <c:pt idx="27">
                  <c:v>-200.13102272282242</c:v>
                </c:pt>
                <c:pt idx="28">
                  <c:v>-202.80110923522489</c:v>
                </c:pt>
                <c:pt idx="29">
                  <c:v>-204.79353627423507</c:v>
                </c:pt>
                <c:pt idx="30">
                  <c:v>-206.05898339382873</c:v>
                </c:pt>
                <c:pt idx="31">
                  <c:v>-206.54865246192367</c:v>
                </c:pt>
                <c:pt idx="32">
                  <c:v>-206.21414286441905</c:v>
                </c:pt>
                <c:pt idx="33">
                  <c:v>-205.00733182998874</c:v>
                </c:pt>
                <c:pt idx="34">
                  <c:v>-202.88025905014035</c:v>
                </c:pt>
                <c:pt idx="35">
                  <c:v>-199.78501489323469</c:v>
                </c:pt>
                <c:pt idx="36">
                  <c:v>-195.67363159213573</c:v>
                </c:pt>
                <c:pt idx="37">
                  <c:v>-190.49797684427938</c:v>
                </c:pt>
                <c:pt idx="38">
                  <c:v>-184.2096493046422</c:v>
                </c:pt>
                <c:pt idx="39">
                  <c:v>-176.75987548337514</c:v>
                </c:pt>
                <c:pt idx="40">
                  <c:v>-168.09940758711957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C1-4D20-9CE9-53DD8EC2CFD6}"/>
            </c:ext>
          </c:extLst>
        </c:ser>
        <c:ser>
          <c:idx val="1"/>
          <c:order val="2"/>
          <c:tx>
            <c:strRef>
              <c:f>DATA!$E$59</c:f>
              <c:strCache>
                <c:ptCount val="1"/>
                <c:pt idx="0">
                  <c:v>  Dyn. Mod. 2020 BfS HOCH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DATA!$G$85:$AU$85</c:f>
              <c:numCache>
                <c:formatCode>_ * #\,##0_ ;_ * \-#\,##0_ ;_ * "-"??_ ;_ @_ </c:formatCode>
                <c:ptCount val="41"/>
                <c:pt idx="0">
                  <c:v>-17.087120262334224</c:v>
                </c:pt>
                <c:pt idx="1">
                  <c:v>-28.276418528767522</c:v>
                </c:pt>
                <c:pt idx="2">
                  <c:v>-39.173824857215322</c:v>
                </c:pt>
                <c:pt idx="3">
                  <c:v>-48.731314146103387</c:v>
                </c:pt>
                <c:pt idx="4">
                  <c:v>-57.349363473264361</c:v>
                </c:pt>
                <c:pt idx="5">
                  <c:v>-65.788473766210814</c:v>
                </c:pt>
                <c:pt idx="6">
                  <c:v>-74.24467695761507</c:v>
                </c:pt>
                <c:pt idx="7">
                  <c:v>-81.255471074190723</c:v>
                </c:pt>
                <c:pt idx="8">
                  <c:v>-87.373485148990426</c:v>
                </c:pt>
                <c:pt idx="9">
                  <c:v>-93.074690173314252</c:v>
                </c:pt>
                <c:pt idx="10">
                  <c:v>-98.520051712193322</c:v>
                </c:pt>
                <c:pt idx="11">
                  <c:v>-104.84725424876933</c:v>
                </c:pt>
                <c:pt idx="12">
                  <c:v>-111.79185167499793</c:v>
                </c:pt>
                <c:pt idx="13">
                  <c:v>-118.90803988742493</c:v>
                </c:pt>
                <c:pt idx="14">
                  <c:v>-126.25453373391258</c:v>
                </c:pt>
                <c:pt idx="15">
                  <c:v>-133.88645856592859</c:v>
                </c:pt>
                <c:pt idx="16">
                  <c:v>-141.8552399986861</c:v>
                </c:pt>
                <c:pt idx="17">
                  <c:v>-150.20479071234661</c:v>
                </c:pt>
                <c:pt idx="18">
                  <c:v>-158.94263530867829</c:v>
                </c:pt>
                <c:pt idx="19">
                  <c:v>-168.03633004016638</c:v>
                </c:pt>
                <c:pt idx="20">
                  <c:v>-177.40837077617141</c:v>
                </c:pt>
                <c:pt idx="21">
                  <c:v>-186.95690079114388</c:v>
                </c:pt>
                <c:pt idx="22">
                  <c:v>-196.6048297986564</c:v>
                </c:pt>
                <c:pt idx="23">
                  <c:v>-206.39589150208474</c:v>
                </c:pt>
                <c:pt idx="24">
                  <c:v>-216.27774450421271</c:v>
                </c:pt>
                <c:pt idx="25">
                  <c:v>-226.24690166274672</c:v>
                </c:pt>
                <c:pt idx="26">
                  <c:v>-236.30909868073923</c:v>
                </c:pt>
                <c:pt idx="27">
                  <c:v>-246.29607996584775</c:v>
                </c:pt>
                <c:pt idx="28">
                  <c:v>-256.23649522226503</c:v>
                </c:pt>
                <c:pt idx="29">
                  <c:v>-266.09923124621275</c:v>
                </c:pt>
                <c:pt idx="30">
                  <c:v>-275.85440094565774</c:v>
                </c:pt>
                <c:pt idx="31">
                  <c:v>-285.47324170380091</c:v>
                </c:pt>
                <c:pt idx="32">
                  <c:v>-294.92802073904795</c:v>
                </c:pt>
                <c:pt idx="33">
                  <c:v>-304.19194657405933</c:v>
                </c:pt>
                <c:pt idx="34">
                  <c:v>-313.23908591827012</c:v>
                </c:pt>
                <c:pt idx="35">
                  <c:v>-322.04428539079026</c:v>
                </c:pt>
                <c:pt idx="36">
                  <c:v>-330.58309759487202</c:v>
                </c:pt>
                <c:pt idx="37">
                  <c:v>-338.83171111569368</c:v>
                </c:pt>
                <c:pt idx="38">
                  <c:v>-346.76688405968196</c:v>
                </c:pt>
                <c:pt idx="39">
                  <c:v>-354.36588079199794</c:v>
                </c:pt>
                <c:pt idx="40">
                  <c:v>-361.60641156027918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C1-4D20-9CE9-53DD8EC2C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83048"/>
        <c:axId val="158881088"/>
      </c:lineChart>
      <c:catAx>
        <c:axId val="158883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81088"/>
        <c:crossesAt val="0"/>
        <c:auto val="1"/>
        <c:lblAlgn val="ctr"/>
        <c:lblOffset val="100"/>
        <c:tickLblSkip val="5"/>
        <c:noMultiLvlLbl val="0"/>
      </c:catAx>
      <c:valAx>
        <c:axId val="158881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1'000 Kubikmeter (fest)</a:t>
                </a:r>
              </a:p>
            </c:rich>
          </c:tx>
          <c:layout>
            <c:manualLayout>
              <c:xMode val="edge"/>
              <c:yMode val="edge"/>
              <c:x val="2.7551291508043775E-3"/>
              <c:y val="0.1059267662675724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83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721130632659896"/>
          <c:y val="0.74135411897975345"/>
          <c:w val="0.40920351090846985"/>
          <c:h val="0.2566672570097673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CH" b="0"/>
              <a:t>Anfall Aushub aus BAUWERK</a:t>
            </a:r>
          </a:p>
        </c:rich>
      </c:tx>
      <c:layout>
        <c:manualLayout>
          <c:xMode val="edge"/>
          <c:yMode val="edge"/>
          <c:x val="8.3558457631820321E-3"/>
          <c:y val="6.349206349206349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969170304489141"/>
          <c:y val="0.16845244344456942"/>
          <c:w val="0.80805842095466485"/>
          <c:h val="0.67615648043994503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DATA!$E$1</c:f>
              <c:strCache>
                <c:ptCount val="1"/>
                <c:pt idx="0">
                  <c:v>  Statische Modelle</c:v>
                </c:pt>
              </c:strCache>
            </c:strRef>
          </c:tx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DATA!$G$11:$AU$11</c:f>
              <c:numCache>
                <c:formatCode>_ * #\,##0_ ;_ * \-#\,##0_ ;_ * "-"??_ ;_ @_ </c:formatCode>
                <c:ptCount val="41"/>
                <c:pt idx="0">
                  <c:v>727.5033590187752</c:v>
                </c:pt>
                <c:pt idx="3">
                  <c:v>907.61762121087452</c:v>
                </c:pt>
                <c:pt idx="4">
                  <c:v>915.0440513478195</c:v>
                </c:pt>
                <c:pt idx="5">
                  <c:v>890.45710168931669</c:v>
                </c:pt>
                <c:pt idx="6">
                  <c:v>777.85711193705208</c:v>
                </c:pt>
                <c:pt idx="8" formatCode="_(* #\,##0_);_(* \(#\,##0\);_(* &quot;-&quot;??_);_(@_)">
                  <c:v>764.58163646454648</c:v>
                </c:pt>
                <c:pt idx="10" formatCode="_(* #\,##0_);_(* \(#\,##0\);_(* &quot;-&quot;??_);_(@_)">
                  <c:v>656.5422109664396</c:v>
                </c:pt>
                <c:pt idx="12" formatCode="_(* #\,##0_);_(* \(#\,##0\);_(* &quot;-&quot;??_);_(@_)">
                  <c:v>863.12435299102299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E-4238-9BFD-58679A4C4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04968"/>
        <c:axId val="157300656"/>
      </c:barChart>
      <c:lineChart>
        <c:grouping val="standard"/>
        <c:varyColors val="0"/>
        <c:ser>
          <c:idx val="1"/>
          <c:order val="0"/>
          <c:tx>
            <c:strRef>
              <c:f>DATA!$E$59</c:f>
              <c:strCache>
                <c:ptCount val="1"/>
                <c:pt idx="0">
                  <c:v>  Dyn. Mod. 2020 BfS HOCH</c:v>
                </c:pt>
              </c:strCache>
            </c:strRef>
          </c:tx>
          <c:spPr>
            <a:ln>
              <a:solidFill>
                <a:srgbClr val="BB8A43"/>
              </a:solidFill>
              <a:prstDash val="dash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DATA!$G$69:$AU$69</c:f>
              <c:numCache>
                <c:formatCode>_ * #\,##0_ ;_ * \-#\,##0_ ;_ * "-"??_ ;_ @_ </c:formatCode>
                <c:ptCount val="41"/>
                <c:pt idx="0">
                  <c:v>620.10705634343412</c:v>
                </c:pt>
                <c:pt idx="1">
                  <c:v>699.64235236267325</c:v>
                </c:pt>
                <c:pt idx="2">
                  <c:v>694.53793718705344</c:v>
                </c:pt>
                <c:pt idx="3">
                  <c:v>708.8156278870124</c:v>
                </c:pt>
                <c:pt idx="4">
                  <c:v>718.68608569784692</c:v>
                </c:pt>
                <c:pt idx="5">
                  <c:v>714.72517708700616</c:v>
                </c:pt>
                <c:pt idx="6">
                  <c:v>705.49856439137773</c:v>
                </c:pt>
                <c:pt idx="7">
                  <c:v>733.48235802121508</c:v>
                </c:pt>
                <c:pt idx="8">
                  <c:v>755.84967376869758</c:v>
                </c:pt>
                <c:pt idx="9">
                  <c:v>772.61520231525583</c:v>
                </c:pt>
                <c:pt idx="10">
                  <c:v>793.18061022639665</c:v>
                </c:pt>
                <c:pt idx="11">
                  <c:v>772.72015573566932</c:v>
                </c:pt>
                <c:pt idx="12">
                  <c:v>753.85418365553346</c:v>
                </c:pt>
                <c:pt idx="13">
                  <c:v>755.46390026898973</c:v>
                </c:pt>
                <c:pt idx="14">
                  <c:v>756.82663250915198</c:v>
                </c:pt>
                <c:pt idx="15">
                  <c:v>757.93853569489204</c:v>
                </c:pt>
                <c:pt idx="16">
                  <c:v>758.92986840672256</c:v>
                </c:pt>
                <c:pt idx="17">
                  <c:v>758.98791178030524</c:v>
                </c:pt>
                <c:pt idx="18">
                  <c:v>756.46378621700524</c:v>
                </c:pt>
                <c:pt idx="19">
                  <c:v>751.90467425921463</c:v>
                </c:pt>
                <c:pt idx="20">
                  <c:v>745.02406829355618</c:v>
                </c:pt>
                <c:pt idx="21">
                  <c:v>736.6165610611082</c:v>
                </c:pt>
                <c:pt idx="22">
                  <c:v>728.47212576074196</c:v>
                </c:pt>
                <c:pt idx="23">
                  <c:v>723.90037527122684</c:v>
                </c:pt>
                <c:pt idx="24">
                  <c:v>718.8000020987605</c:v>
                </c:pt>
                <c:pt idx="25">
                  <c:v>714.5034036943116</c:v>
                </c:pt>
                <c:pt idx="26">
                  <c:v>710.89509018551269</c:v>
                </c:pt>
                <c:pt idx="27">
                  <c:v>704.53236083224704</c:v>
                </c:pt>
                <c:pt idx="28">
                  <c:v>699.66315563293062</c:v>
                </c:pt>
                <c:pt idx="29">
                  <c:v>694.90757235402884</c:v>
                </c:pt>
                <c:pt idx="30">
                  <c:v>690.25959424871917</c:v>
                </c:pt>
                <c:pt idx="31">
                  <c:v>685.71354360553437</c:v>
                </c:pt>
                <c:pt idx="32">
                  <c:v>681.26405576169464</c:v>
                </c:pt>
                <c:pt idx="33">
                  <c:v>676.90605535431064</c:v>
                </c:pt>
                <c:pt idx="34">
                  <c:v>672.63473458875205</c:v>
                </c:pt>
                <c:pt idx="35">
                  <c:v>668.4455333148419</c:v>
                </c:pt>
                <c:pt idx="36">
                  <c:v>664.33412073803163</c:v>
                </c:pt>
                <c:pt idx="37">
                  <c:v>660.29637860250705</c:v>
                </c:pt>
                <c:pt idx="38">
                  <c:v>656.32838570066565</c:v>
                </c:pt>
                <c:pt idx="39">
                  <c:v>652.42640358748451</c:v>
                </c:pt>
                <c:pt idx="40">
                  <c:v>648.58686338234043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E-4238-9BFD-58679A4C439D}"/>
            </c:ext>
          </c:extLst>
        </c:ser>
        <c:ser>
          <c:idx val="2"/>
          <c:order val="1"/>
          <c:tx>
            <c:strRef>
              <c:f>DATA!$E$30</c:f>
              <c:strCache>
                <c:ptCount val="1"/>
                <c:pt idx="0">
                  <c:v>  Dyn. Mod. 2020 BfS REFERENZ</c:v>
                </c:pt>
              </c:strCache>
            </c:strRef>
          </c:tx>
          <c:spPr>
            <a:ln>
              <a:solidFill>
                <a:srgbClr val="BB8A43"/>
              </a:solidFill>
              <a:prstDash val="solid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DATA!$G$40:$AU$40</c:f>
              <c:numCache>
                <c:formatCode>_ * #\,##0_ ;_ * \-#\,##0_ ;_ * "-"??_ ;_ @_ </c:formatCode>
                <c:ptCount val="41"/>
                <c:pt idx="0">
                  <c:v>620.10705634343412</c:v>
                </c:pt>
                <c:pt idx="1">
                  <c:v>699.64235236267325</c:v>
                </c:pt>
                <c:pt idx="2">
                  <c:v>694.53793718705344</c:v>
                </c:pt>
                <c:pt idx="3">
                  <c:v>708.8156278870124</c:v>
                </c:pt>
                <c:pt idx="4">
                  <c:v>718.68608569784692</c:v>
                </c:pt>
                <c:pt idx="5">
                  <c:v>714.72517708700616</c:v>
                </c:pt>
                <c:pt idx="6">
                  <c:v>705.49856439137773</c:v>
                </c:pt>
                <c:pt idx="7">
                  <c:v>722.18714144544583</c:v>
                </c:pt>
                <c:pt idx="8">
                  <c:v>733.6142877498603</c:v>
                </c:pt>
                <c:pt idx="9">
                  <c:v>742.58102899429139</c:v>
                </c:pt>
                <c:pt idx="10">
                  <c:v>755.01805165201563</c:v>
                </c:pt>
                <c:pt idx="11">
                  <c:v>736.80706949434011</c:v>
                </c:pt>
                <c:pt idx="12">
                  <c:v>719.3283308103679</c:v>
                </c:pt>
                <c:pt idx="13">
                  <c:v>719.18233559418331</c:v>
                </c:pt>
                <c:pt idx="14">
                  <c:v>718.66632394508429</c:v>
                </c:pt>
                <c:pt idx="15">
                  <c:v>717.8218186526309</c:v>
                </c:pt>
                <c:pt idx="16">
                  <c:v>716.90577685022822</c:v>
                </c:pt>
                <c:pt idx="17">
                  <c:v>715.26220832831279</c:v>
                </c:pt>
                <c:pt idx="18">
                  <c:v>711.55984559643252</c:v>
                </c:pt>
                <c:pt idx="19">
                  <c:v>705.75545485508269</c:v>
                </c:pt>
                <c:pt idx="20">
                  <c:v>698.09200204774857</c:v>
                </c:pt>
                <c:pt idx="21">
                  <c:v>688.91273399467968</c:v>
                </c:pt>
                <c:pt idx="22">
                  <c:v>679.59530051121953</c:v>
                </c:pt>
                <c:pt idx="23">
                  <c:v>674.15916546198287</c:v>
                </c:pt>
                <c:pt idx="24">
                  <c:v>667.92533847950369</c:v>
                </c:pt>
                <c:pt idx="25">
                  <c:v>662.38102371848856</c:v>
                </c:pt>
                <c:pt idx="26">
                  <c:v>657.75468661652224</c:v>
                </c:pt>
                <c:pt idx="27">
                  <c:v>650.29333331300859</c:v>
                </c:pt>
                <c:pt idx="28">
                  <c:v>644.28655697620627</c:v>
                </c:pt>
                <c:pt idx="29">
                  <c:v>638.36989327068591</c:v>
                </c:pt>
                <c:pt idx="30">
                  <c:v>632.53594245828526</c:v>
                </c:pt>
                <c:pt idx="31">
                  <c:v>626.77761537576407</c:v>
                </c:pt>
                <c:pt idx="32">
                  <c:v>621.08810230447693</c:v>
                </c:pt>
                <c:pt idx="33">
                  <c:v>615.46084408000331</c:v>
                </c:pt>
                <c:pt idx="34">
                  <c:v>609.88950516856096</c:v>
                </c:pt>
                <c:pt idx="35">
                  <c:v>604.36794847694239</c:v>
                </c:pt>
                <c:pt idx="36">
                  <c:v>598.89021165788893</c:v>
                </c:pt>
                <c:pt idx="37">
                  <c:v>593.45048473044949</c:v>
                </c:pt>
                <c:pt idx="38">
                  <c:v>588.04308882289729</c:v>
                </c:pt>
                <c:pt idx="39">
                  <c:v>582.66245586255775</c:v>
                </c:pt>
                <c:pt idx="40">
                  <c:v>577.30310908318734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E-4238-9BFD-58679A4C4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04968"/>
        <c:axId val="157300656"/>
      </c:lineChart>
      <c:catAx>
        <c:axId val="157304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7300656"/>
        <c:crosses val="autoZero"/>
        <c:auto val="1"/>
        <c:lblAlgn val="ctr"/>
        <c:lblOffset val="1"/>
        <c:tickLblSkip val="5"/>
        <c:noMultiLvlLbl val="0"/>
      </c:catAx>
      <c:valAx>
        <c:axId val="1573006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1'000 Kubikmeter (fest)</a:t>
                </a:r>
              </a:p>
            </c:rich>
          </c:tx>
          <c:layout>
            <c:manualLayout>
              <c:xMode val="edge"/>
              <c:yMode val="edge"/>
              <c:x val="9.1240424215265781E-3"/>
              <c:y val="0.1580837395325584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7304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852341643110995"/>
          <c:y val="0.50848514097028197"/>
          <c:w val="0.36907256301593411"/>
          <c:h val="0.31113995427990854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CH" b="0"/>
              <a:t>Anfall Rückbau-Material</a:t>
            </a:r>
          </a:p>
        </c:rich>
      </c:tx>
      <c:layout>
        <c:manualLayout>
          <c:xMode val="edge"/>
          <c:yMode val="edge"/>
          <c:x val="1.074736330056501E-2"/>
          <c:y val="5.948256467941507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254060161303635"/>
          <c:y val="0.20059942507186601"/>
          <c:w val="0.76876235293134454"/>
          <c:h val="0.66940582427196604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DATA!$E$1</c:f>
              <c:strCache>
                <c:ptCount val="1"/>
                <c:pt idx="0">
                  <c:v>  Statische Modelle</c:v>
                </c:pt>
              </c:strCache>
            </c:strRef>
          </c:tx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DATA!$G$10:$AU$10</c:f>
              <c:numCache>
                <c:formatCode>_ * #\,##0_ ;_ * \-#\,##0_ ;_ * "-"??_ ;_ @_ </c:formatCode>
                <c:ptCount val="41"/>
                <c:pt idx="0">
                  <c:v>208.28261692287595</c:v>
                </c:pt>
                <c:pt idx="3">
                  <c:v>342.59592891038693</c:v>
                </c:pt>
                <c:pt idx="4">
                  <c:v>230.19374848116195</c:v>
                </c:pt>
                <c:pt idx="5">
                  <c:v>213.63175183208287</c:v>
                </c:pt>
                <c:pt idx="6">
                  <c:v>270.73088675427681</c:v>
                </c:pt>
                <c:pt idx="8" formatCode="_(* #\,##0_);_(* \(#\,##0\);_(* &quot;-&quot;??_);_(@_)">
                  <c:v>345.39887843775165</c:v>
                </c:pt>
                <c:pt idx="10" formatCode="_(* #\,##0_);_(* \(#\,##0\);_(* &quot;-&quot;??_);_(@_)">
                  <c:v>254.49551171555154</c:v>
                </c:pt>
                <c:pt idx="12" formatCode="_(* #\,##0_);_(* \(#\,##0\);_(* &quot;-&quot;??_);_(@_)">
                  <c:v>286.62221156774342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B-4C77-9637-8A5C052BC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01832"/>
        <c:axId val="157302616"/>
      </c:barChart>
      <c:lineChart>
        <c:grouping val="standard"/>
        <c:varyColors val="0"/>
        <c:ser>
          <c:idx val="1"/>
          <c:order val="0"/>
          <c:tx>
            <c:strRef>
              <c:f>DATA!$E$59</c:f>
              <c:strCache>
                <c:ptCount val="1"/>
                <c:pt idx="0">
                  <c:v>  Dyn. Mod. 2020 BfS HOCH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DATA!$G$68:$AU$68</c:f>
              <c:numCache>
                <c:formatCode>_ * #\,##0_ ;_ * \-#\,##0_ ;_ * "-"??_ ;_ @_ </c:formatCode>
                <c:ptCount val="41"/>
                <c:pt idx="0">
                  <c:v>208.28261692287595</c:v>
                </c:pt>
                <c:pt idx="1">
                  <c:v>210.33557334719063</c:v>
                </c:pt>
                <c:pt idx="2">
                  <c:v>212.66554621827683</c:v>
                </c:pt>
                <c:pt idx="3">
                  <c:v>214.99407721033586</c:v>
                </c:pt>
                <c:pt idx="4">
                  <c:v>217.38644288703574</c:v>
                </c:pt>
                <c:pt idx="5">
                  <c:v>219.82884137254496</c:v>
                </c:pt>
                <c:pt idx="6">
                  <c:v>222.27479921776029</c:v>
                </c:pt>
                <c:pt idx="7">
                  <c:v>224.70607204136502</c:v>
                </c:pt>
                <c:pt idx="8">
                  <c:v>227.25156355350356</c:v>
                </c:pt>
                <c:pt idx="9">
                  <c:v>229.89401963185787</c:v>
                </c:pt>
                <c:pt idx="10">
                  <c:v>232.61583206978844</c:v>
                </c:pt>
                <c:pt idx="11">
                  <c:v>235.43241861109118</c:v>
                </c:pt>
                <c:pt idx="12">
                  <c:v>238.19910366570906</c:v>
                </c:pt>
                <c:pt idx="13">
                  <c:v>240.9207886559746</c:v>
                </c:pt>
                <c:pt idx="14">
                  <c:v>243.67143137653943</c:v>
                </c:pt>
                <c:pt idx="15">
                  <c:v>246.45094648234033</c:v>
                </c:pt>
                <c:pt idx="16">
                  <c:v>249.25843059710786</c:v>
                </c:pt>
                <c:pt idx="17">
                  <c:v>252.0923811144566</c:v>
                </c:pt>
                <c:pt idx="18">
                  <c:v>254.94768075769281</c:v>
                </c:pt>
                <c:pt idx="19">
                  <c:v>257.81331998648471</c:v>
                </c:pt>
                <c:pt idx="20">
                  <c:v>260.68108208203154</c:v>
                </c:pt>
                <c:pt idx="21">
                  <c:v>263.54217936821351</c:v>
                </c:pt>
                <c:pt idx="22">
                  <c:v>266.39091504986612</c:v>
                </c:pt>
                <c:pt idx="23">
                  <c:v>269.22837423168181</c:v>
                </c:pt>
                <c:pt idx="24">
                  <c:v>272.06857759254859</c:v>
                </c:pt>
                <c:pt idx="25">
                  <c:v>274.90952803593871</c:v>
                </c:pt>
                <c:pt idx="26">
                  <c:v>277.7543909932125</c:v>
                </c:pt>
                <c:pt idx="27">
                  <c:v>280.60588941928381</c:v>
                </c:pt>
                <c:pt idx="28">
                  <c:v>283.45278036927226</c:v>
                </c:pt>
                <c:pt idx="29">
                  <c:v>286.30086270610781</c:v>
                </c:pt>
                <c:pt idx="30">
                  <c:v>289.15040066864123</c:v>
                </c:pt>
                <c:pt idx="31">
                  <c:v>292.00163453442264</c:v>
                </c:pt>
                <c:pt idx="32">
                  <c:v>294.85478507788781</c:v>
                </c:pt>
                <c:pt idx="33">
                  <c:v>297.71005638507665</c:v>
                </c:pt>
                <c:pt idx="34">
                  <c:v>300.56763767998945</c:v>
                </c:pt>
                <c:pt idx="35">
                  <c:v>303.42770455530678</c:v>
                </c:pt>
                <c:pt idx="36">
                  <c:v>306.29041984005647</c:v>
                </c:pt>
                <c:pt idx="37">
                  <c:v>309.15593424133351</c:v>
                </c:pt>
                <c:pt idx="38">
                  <c:v>312.02438684085973</c:v>
                </c:pt>
                <c:pt idx="39">
                  <c:v>314.89590549417227</c:v>
                </c:pt>
                <c:pt idx="40">
                  <c:v>317.77060716096929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B-4C77-9637-8A5C052BC011}"/>
            </c:ext>
          </c:extLst>
        </c:ser>
        <c:ser>
          <c:idx val="2"/>
          <c:order val="1"/>
          <c:tx>
            <c:strRef>
              <c:f>DATA!$E$30</c:f>
              <c:strCache>
                <c:ptCount val="1"/>
                <c:pt idx="0">
                  <c:v>  Dyn. Mod. 2020 BfS REFERENZ</c:v>
                </c:pt>
              </c:strCache>
            </c:strRef>
          </c:tx>
          <c:spPr>
            <a:ln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DATA!$G$39:$AU$39</c:f>
              <c:numCache>
                <c:formatCode>_ * #\,##0_ ;_ * \-#\,##0_ ;_ * "-"??_ ;_ @_ </c:formatCode>
                <c:ptCount val="41"/>
                <c:pt idx="0">
                  <c:v>208.28261692287595</c:v>
                </c:pt>
                <c:pt idx="1">
                  <c:v>210.33557334719063</c:v>
                </c:pt>
                <c:pt idx="2">
                  <c:v>212.66554621827683</c:v>
                </c:pt>
                <c:pt idx="3">
                  <c:v>214.99407721033586</c:v>
                </c:pt>
                <c:pt idx="4">
                  <c:v>217.38644288703574</c:v>
                </c:pt>
                <c:pt idx="5">
                  <c:v>219.82884137254496</c:v>
                </c:pt>
                <c:pt idx="6">
                  <c:v>222.27479921776029</c:v>
                </c:pt>
                <c:pt idx="7">
                  <c:v>224.70607204136502</c:v>
                </c:pt>
                <c:pt idx="8">
                  <c:v>227.21230253178129</c:v>
                </c:pt>
                <c:pt idx="9">
                  <c:v>229.77660822945705</c:v>
                </c:pt>
                <c:pt idx="10">
                  <c:v>232.39156652622859</c:v>
                </c:pt>
                <c:pt idx="11">
                  <c:v>235.07072328730112</c:v>
                </c:pt>
                <c:pt idx="12">
                  <c:v>237.7059601817088</c:v>
                </c:pt>
                <c:pt idx="13">
                  <c:v>240.29928631023739</c:v>
                </c:pt>
                <c:pt idx="14">
                  <c:v>242.9132458936499</c:v>
                </c:pt>
                <c:pt idx="15">
                  <c:v>245.54711766270111</c:v>
                </c:pt>
                <c:pt idx="16">
                  <c:v>248.19951678787248</c:v>
                </c:pt>
                <c:pt idx="17">
                  <c:v>250.8689254632182</c:v>
                </c:pt>
                <c:pt idx="18">
                  <c:v>253.55081910729001</c:v>
                </c:pt>
                <c:pt idx="19">
                  <c:v>256.23603295593955</c:v>
                </c:pt>
                <c:pt idx="20">
                  <c:v>258.91601125567939</c:v>
                </c:pt>
                <c:pt idx="21">
                  <c:v>261.58366467183203</c:v>
                </c:pt>
                <c:pt idx="22">
                  <c:v>264.23330282675329</c:v>
                </c:pt>
                <c:pt idx="23">
                  <c:v>266.86438609533974</c:v>
                </c:pt>
                <c:pt idx="24">
                  <c:v>269.49196342834369</c:v>
                </c:pt>
                <c:pt idx="25">
                  <c:v>272.11290212600272</c:v>
                </c:pt>
                <c:pt idx="26">
                  <c:v>274.72978328758535</c:v>
                </c:pt>
                <c:pt idx="27">
                  <c:v>277.34610644979421</c:v>
                </c:pt>
                <c:pt idx="28">
                  <c:v>279.95029417556083</c:v>
                </c:pt>
                <c:pt idx="29">
                  <c:v>282.54783997403456</c:v>
                </c:pt>
                <c:pt idx="30">
                  <c:v>285.13880237563922</c:v>
                </c:pt>
                <c:pt idx="31">
                  <c:v>287.72320727596434</c:v>
                </c:pt>
                <c:pt idx="32">
                  <c:v>290.30105207030448</c:v>
                </c:pt>
                <c:pt idx="33">
                  <c:v>292.87230813187438</c:v>
                </c:pt>
                <c:pt idx="34">
                  <c:v>295.43692228392024</c:v>
                </c:pt>
                <c:pt idx="35">
                  <c:v>297.9948176546701</c:v>
                </c:pt>
                <c:pt idx="36">
                  <c:v>300.54589414480387</c:v>
                </c:pt>
                <c:pt idx="37">
                  <c:v>303.09002864202324</c:v>
                </c:pt>
                <c:pt idx="38">
                  <c:v>305.62707506134444</c:v>
                </c:pt>
                <c:pt idx="39">
                  <c:v>308.15686425680445</c:v>
                </c:pt>
                <c:pt idx="40">
                  <c:v>310.67920383094253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B-4C77-9637-8A5C052BC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01832"/>
        <c:axId val="157302616"/>
      </c:lineChart>
      <c:catAx>
        <c:axId val="157301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7302616"/>
        <c:crosses val="autoZero"/>
        <c:auto val="1"/>
        <c:lblAlgn val="ctr"/>
        <c:lblOffset val="100"/>
        <c:tickLblSkip val="5"/>
        <c:noMultiLvlLbl val="0"/>
      </c:catAx>
      <c:valAx>
        <c:axId val="15730261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1'000 Kubikmeter (fest)</a:t>
                </a:r>
              </a:p>
            </c:rich>
          </c:tx>
          <c:layout>
            <c:manualLayout>
              <c:xMode val="edge"/>
              <c:yMode val="edge"/>
              <c:x val="1.7643782307252328E-2"/>
              <c:y val="0.192958380202474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7301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8918032946721699"/>
          <c:y val="0.5725867222978388"/>
          <c:w val="0.37479504739563213"/>
          <c:h val="0.2798539681732029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CH" b="0"/>
              <a:t>Bevölkerung</a:t>
            </a:r>
          </a:p>
        </c:rich>
      </c:tx>
      <c:layout>
        <c:manualLayout>
          <c:xMode val="edge"/>
          <c:yMode val="edge"/>
          <c:x val="1.617845630803276E-2"/>
          <c:y val="1.22974628171478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196079511040141"/>
          <c:y val="0.20694863142107234"/>
          <c:w val="0.71486523508716604"/>
          <c:h val="0.66305661792275961"/>
        </c:manualLayout>
      </c:layout>
      <c:barChart>
        <c:barDir val="col"/>
        <c:grouping val="clustered"/>
        <c:varyColors val="0"/>
        <c:ser>
          <c:idx val="0"/>
          <c:order val="2"/>
          <c:tx>
            <c:v>  Effektiv</c:v>
          </c:tx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DATA!$G$28:$AU$28</c:f>
              <c:numCache>
                <c:formatCode>_ * #\,##0_ ;_ * \-#\,##0_ ;_ * "-"??_ ;_ @_ </c:formatCode>
                <c:ptCount val="41"/>
                <c:pt idx="0">
                  <c:v>256888</c:v>
                </c:pt>
                <c:pt idx="3">
                  <c:v>261437</c:v>
                </c:pt>
                <c:pt idx="4">
                  <c:v>262965</c:v>
                </c:pt>
                <c:pt idx="5">
                  <c:v>266400</c:v>
                </c:pt>
                <c:pt idx="6">
                  <c:v>270711</c:v>
                </c:pt>
                <c:pt idx="8">
                  <c:v>271432</c:v>
                </c:pt>
                <c:pt idx="10">
                  <c:v>277396</c:v>
                </c:pt>
                <c:pt idx="12">
                  <c:v>282286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D-45B5-B7AA-672A23932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03792"/>
        <c:axId val="158886184"/>
      </c:barChart>
      <c:lineChart>
        <c:grouping val="standard"/>
        <c:varyColors val="0"/>
        <c:ser>
          <c:idx val="1"/>
          <c:order val="0"/>
          <c:tx>
            <c:v>  BfS 'HOCH' 2020</c:v>
          </c:tx>
          <c:spPr>
            <a:ln>
              <a:solidFill>
                <a:schemeClr val="accent3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DATA!$G$86:$AU$86</c:f>
              <c:numCache>
                <c:formatCode>_ * #\,##0_ ;_ * \-#\,##0_ ;_ * "-"??_ ;_ @_ </c:formatCode>
                <c:ptCount val="41"/>
                <c:pt idx="0">
                  <c:v>252748</c:v>
                </c:pt>
                <c:pt idx="1">
                  <c:v>255284</c:v>
                </c:pt>
                <c:pt idx="2">
                  <c:v>256990</c:v>
                </c:pt>
                <c:pt idx="3">
                  <c:v>259283</c:v>
                </c:pt>
                <c:pt idx="4">
                  <c:v>261437</c:v>
                </c:pt>
                <c:pt idx="5">
                  <c:v>263719</c:v>
                </c:pt>
                <c:pt idx="6">
                  <c:v>266418</c:v>
                </c:pt>
                <c:pt idx="7">
                  <c:v>269441</c:v>
                </c:pt>
                <c:pt idx="8">
                  <c:v>271432</c:v>
                </c:pt>
                <c:pt idx="9">
                  <c:v>273194</c:v>
                </c:pt>
                <c:pt idx="10">
                  <c:v>277856</c:v>
                </c:pt>
                <c:pt idx="11">
                  <c:v>282518</c:v>
                </c:pt>
                <c:pt idx="12">
                  <c:v>285817</c:v>
                </c:pt>
                <c:pt idx="13">
                  <c:v>289197</c:v>
                </c:pt>
                <c:pt idx="14">
                  <c:v>292644</c:v>
                </c:pt>
                <c:pt idx="15">
                  <c:v>296150</c:v>
                </c:pt>
                <c:pt idx="16">
                  <c:v>299727</c:v>
                </c:pt>
                <c:pt idx="17">
                  <c:v>303373</c:v>
                </c:pt>
                <c:pt idx="18">
                  <c:v>307073</c:v>
                </c:pt>
                <c:pt idx="19">
                  <c:v>310828</c:v>
                </c:pt>
                <c:pt idx="20">
                  <c:v>314588</c:v>
                </c:pt>
                <c:pt idx="21">
                  <c:v>318221</c:v>
                </c:pt>
                <c:pt idx="22">
                  <c:v>321745</c:v>
                </c:pt>
                <c:pt idx="23">
                  <c:v>325131</c:v>
                </c:pt>
                <c:pt idx="24">
                  <c:v>328384</c:v>
                </c:pt>
                <c:pt idx="25">
                  <c:v>331511</c:v>
                </c:pt>
                <c:pt idx="26">
                  <c:v>334508</c:v>
                </c:pt>
                <c:pt idx="27">
                  <c:v>337374</c:v>
                </c:pt>
                <c:pt idx="28">
                  <c:v>340111</c:v>
                </c:pt>
                <c:pt idx="29">
                  <c:v>342725</c:v>
                </c:pt>
                <c:pt idx="30">
                  <c:v>345206</c:v>
                </c:pt>
                <c:pt idx="31">
                  <c:v>347677</c:v>
                </c:pt>
                <c:pt idx="32">
                  <c:v>350144</c:v>
                </c:pt>
                <c:pt idx="33">
                  <c:v>352610</c:v>
                </c:pt>
                <c:pt idx="34">
                  <c:v>355068</c:v>
                </c:pt>
                <c:pt idx="35">
                  <c:v>357526</c:v>
                </c:pt>
                <c:pt idx="36">
                  <c:v>359977</c:v>
                </c:pt>
                <c:pt idx="37">
                  <c:v>362413</c:v>
                </c:pt>
                <c:pt idx="38">
                  <c:v>364844</c:v>
                </c:pt>
                <c:pt idx="39">
                  <c:v>367254</c:v>
                </c:pt>
                <c:pt idx="40">
                  <c:v>369639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AD-45B5-B7AA-672A23932513}"/>
            </c:ext>
          </c:extLst>
        </c:ser>
        <c:ser>
          <c:idx val="2"/>
          <c:order val="1"/>
          <c:tx>
            <c:v>  BfS 'REFERENZ' 2020</c:v>
          </c:tx>
          <c:spPr>
            <a:ln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DATA!$G$57:$AU$57</c:f>
              <c:numCache>
                <c:formatCode>_ * #\,##0_ ;_ * \-#\,##0_ ;_ * "-"??_ ;_ @_ </c:formatCode>
                <c:ptCount val="41"/>
                <c:pt idx="0">
                  <c:v>252748</c:v>
                </c:pt>
                <c:pt idx="1">
                  <c:v>255284</c:v>
                </c:pt>
                <c:pt idx="2">
                  <c:v>256990</c:v>
                </c:pt>
                <c:pt idx="3">
                  <c:v>259283</c:v>
                </c:pt>
                <c:pt idx="4">
                  <c:v>261437</c:v>
                </c:pt>
                <c:pt idx="5">
                  <c:v>263719</c:v>
                </c:pt>
                <c:pt idx="6">
                  <c:v>266418</c:v>
                </c:pt>
                <c:pt idx="7">
                  <c:v>269441</c:v>
                </c:pt>
                <c:pt idx="8">
                  <c:v>271432</c:v>
                </c:pt>
                <c:pt idx="9">
                  <c:v>273194</c:v>
                </c:pt>
                <c:pt idx="10">
                  <c:v>277097.5</c:v>
                </c:pt>
                <c:pt idx="11">
                  <c:v>281001</c:v>
                </c:pt>
                <c:pt idx="12">
                  <c:v>283729</c:v>
                </c:pt>
                <c:pt idx="13">
                  <c:v>286490</c:v>
                </c:pt>
                <c:pt idx="14">
                  <c:v>289275</c:v>
                </c:pt>
                <c:pt idx="15">
                  <c:v>292071</c:v>
                </c:pt>
                <c:pt idx="16">
                  <c:v>294896</c:v>
                </c:pt>
                <c:pt idx="17">
                  <c:v>297728</c:v>
                </c:pt>
                <c:pt idx="18">
                  <c:v>300560</c:v>
                </c:pt>
                <c:pt idx="19">
                  <c:v>303397</c:v>
                </c:pt>
                <c:pt idx="20">
                  <c:v>306208</c:v>
                </c:pt>
                <c:pt idx="21">
                  <c:v>308869</c:v>
                </c:pt>
                <c:pt idx="22">
                  <c:v>311364</c:v>
                </c:pt>
                <c:pt idx="23">
                  <c:v>313711</c:v>
                </c:pt>
                <c:pt idx="24">
                  <c:v>315901</c:v>
                </c:pt>
                <c:pt idx="25">
                  <c:v>317914</c:v>
                </c:pt>
                <c:pt idx="26">
                  <c:v>319773</c:v>
                </c:pt>
                <c:pt idx="27">
                  <c:v>321467</c:v>
                </c:pt>
                <c:pt idx="28">
                  <c:v>323016</c:v>
                </c:pt>
                <c:pt idx="29">
                  <c:v>324402</c:v>
                </c:pt>
                <c:pt idx="30">
                  <c:v>325634</c:v>
                </c:pt>
                <c:pt idx="31">
                  <c:v>326840</c:v>
                </c:pt>
                <c:pt idx="32">
                  <c:v>328016</c:v>
                </c:pt>
                <c:pt idx="33">
                  <c:v>329174</c:v>
                </c:pt>
                <c:pt idx="34">
                  <c:v>330314</c:v>
                </c:pt>
                <c:pt idx="35">
                  <c:v>331431</c:v>
                </c:pt>
                <c:pt idx="36">
                  <c:v>332525</c:v>
                </c:pt>
                <c:pt idx="37">
                  <c:v>333597</c:v>
                </c:pt>
                <c:pt idx="38">
                  <c:v>334641</c:v>
                </c:pt>
                <c:pt idx="39">
                  <c:v>335656</c:v>
                </c:pt>
                <c:pt idx="40">
                  <c:v>336636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D-45B5-B7AA-672A23932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03792"/>
        <c:axId val="158886184"/>
      </c:lineChart>
      <c:catAx>
        <c:axId val="15730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86184"/>
        <c:crosses val="autoZero"/>
        <c:auto val="1"/>
        <c:lblAlgn val="ctr"/>
        <c:lblOffset val="100"/>
        <c:tickLblSkip val="5"/>
        <c:noMultiLvlLbl val="0"/>
      </c:catAx>
      <c:valAx>
        <c:axId val="15888618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Anzahl Personen</a:t>
                </a:r>
              </a:p>
            </c:rich>
          </c:tx>
          <c:layout>
            <c:manualLayout>
              <c:xMode val="edge"/>
              <c:yMode val="edge"/>
              <c:x val="1.7643782307252328E-2"/>
              <c:y val="0.2818472690913635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730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038315611049246"/>
          <c:y val="0.55081026162052327"/>
          <c:w val="0.30955431541931044"/>
          <c:h val="0.3112821945643891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CH" b="0"/>
              <a:t>Aufbereitung RB-Material</a:t>
            </a:r>
          </a:p>
        </c:rich>
      </c:tx>
      <c:layout>
        <c:manualLayout>
          <c:xMode val="edge"/>
          <c:yMode val="edge"/>
          <c:x val="1.1376701644545959E-2"/>
          <c:y val="6.2893081761006293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77622158410786"/>
          <c:y val="0.13317672584477297"/>
          <c:w val="0.86171197028756152"/>
          <c:h val="0.52010790654699046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DATA!$E$1</c:f>
              <c:strCache>
                <c:ptCount val="1"/>
                <c:pt idx="0">
                  <c:v>  Statische Modelle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DATA!$G$13:$AU$13</c:f>
              <c:numCache>
                <c:formatCode>_ * #\,##0_ ;_ * \-#\,##0_ ;_ * "-"??_ ;_ @_ </c:formatCode>
                <c:ptCount val="41"/>
                <c:pt idx="0">
                  <c:v>150.97120412349176</c:v>
                </c:pt>
                <c:pt idx="3">
                  <c:v>288.90724246714041</c:v>
                </c:pt>
                <c:pt idx="4">
                  <c:v>164.86550557665652</c:v>
                </c:pt>
                <c:pt idx="5">
                  <c:v>150.63384082018823</c:v>
                </c:pt>
                <c:pt idx="6">
                  <c:v>158.10914842424657</c:v>
                </c:pt>
                <c:pt idx="8" formatCode="_(* #\,##0_);_(* \(#\,##0\);_(* &quot;-&quot;??_);_(@_)">
                  <c:v>248.54524520312128</c:v>
                </c:pt>
                <c:pt idx="10" formatCode="_(* #\,##0_);_(* \(#\,##0\);_(* &quot;-&quot;??_);_(@_)">
                  <c:v>179.02086398982792</c:v>
                </c:pt>
                <c:pt idx="12" formatCode="_(* #\,##0_);_(* \(#\,##0\);_(* &quot;-&quot;??_);_(@_)">
                  <c:v>187.9322874651935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A-473D-B156-29197410B983}"/>
            </c:ext>
          </c:extLst>
        </c:ser>
        <c:ser>
          <c:idx val="3"/>
          <c:order val="3"/>
          <c:tx>
            <c:v>  Angaben Kanton</c:v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DATA!$G$112:$AU$112</c:f>
              <c:numCache>
                <c:formatCode>_ * #\,##0_ ;_ * \-#\,##0_ ;_ * "-"??_ ;_ @_ </c:formatCode>
                <c:ptCount val="41"/>
                <c:pt idx="0">
                  <c:v>154</c:v>
                </c:pt>
                <c:pt idx="3">
                  <c:v>285.03199999999998</c:v>
                </c:pt>
                <c:pt idx="4">
                  <c:v>155.55799999999999</c:v>
                </c:pt>
                <c:pt idx="5">
                  <c:v>150.67400000000001</c:v>
                </c:pt>
                <c:pt idx="6">
                  <c:v>156.9366666666667</c:v>
                </c:pt>
                <c:pt idx="7">
                  <c:v>0</c:v>
                </c:pt>
                <c:pt idx="8">
                  <c:v>247.94583333333335</c:v>
                </c:pt>
                <c:pt idx="9">
                  <c:v>0</c:v>
                </c:pt>
                <c:pt idx="10">
                  <c:v>178.88499999999999</c:v>
                </c:pt>
                <c:pt idx="11">
                  <c:v>0</c:v>
                </c:pt>
                <c:pt idx="12">
                  <c:v>188.26083333333335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DA-473D-B156-29197410B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84616"/>
        <c:axId val="158882264"/>
      </c:barChart>
      <c:lineChart>
        <c:grouping val="standard"/>
        <c:varyColors val="0"/>
        <c:ser>
          <c:idx val="2"/>
          <c:order val="0"/>
          <c:tx>
            <c:strRef>
              <c:f>DATA!$E$30</c:f>
              <c:strCache>
                <c:ptCount val="1"/>
                <c:pt idx="0">
                  <c:v>  Dyn. Mod. 2020 BfS REFERENZ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DATA!$G$42:$AU$42</c:f>
              <c:numCache>
                <c:formatCode>_ * #\,##0_ ;_ * \-#\,##0_ ;_ * "-"??_ ;_ @_ </c:formatCode>
                <c:ptCount val="41"/>
                <c:pt idx="0">
                  <c:v>162.50989694424422</c:v>
                </c:pt>
                <c:pt idx="1">
                  <c:v>164.33473011197054</c:v>
                </c:pt>
                <c:pt idx="2">
                  <c:v>166.36547970260534</c:v>
                </c:pt>
                <c:pt idx="3">
                  <c:v>168.39929369717171</c:v>
                </c:pt>
                <c:pt idx="4">
                  <c:v>170.48390110285769</c:v>
                </c:pt>
                <c:pt idx="5">
                  <c:v>172.60931436827406</c:v>
                </c:pt>
                <c:pt idx="6">
                  <c:v>174.74153594439716</c:v>
                </c:pt>
                <c:pt idx="7">
                  <c:v>176.86714179891052</c:v>
                </c:pt>
                <c:pt idx="8">
                  <c:v>179.05194490552742</c:v>
                </c:pt>
                <c:pt idx="9">
                  <c:v>181.28365758349926</c:v>
                </c:pt>
                <c:pt idx="10">
                  <c:v>183.55689965486729</c:v>
                </c:pt>
                <c:pt idx="11">
                  <c:v>185.88172059153925</c:v>
                </c:pt>
                <c:pt idx="12">
                  <c:v>188.17840759184591</c:v>
                </c:pt>
                <c:pt idx="13">
                  <c:v>190.4482882581863</c:v>
                </c:pt>
                <c:pt idx="14">
                  <c:v>192.73747750566082</c:v>
                </c:pt>
                <c:pt idx="15">
                  <c:v>195.04547359251191</c:v>
                </c:pt>
                <c:pt idx="16">
                  <c:v>197.3713326133124</c:v>
                </c:pt>
                <c:pt idx="17">
                  <c:v>199.7140469478409</c:v>
                </c:pt>
                <c:pt idx="18">
                  <c:v>202.07035684135573</c:v>
                </c:pt>
                <c:pt idx="19">
                  <c:v>204.43347566083199</c:v>
                </c:pt>
                <c:pt idx="20">
                  <c:v>206.79698010071959</c:v>
                </c:pt>
                <c:pt idx="21">
                  <c:v>209.15548876230739</c:v>
                </c:pt>
                <c:pt idx="22">
                  <c:v>211.5046491012626</c:v>
                </c:pt>
                <c:pt idx="23">
                  <c:v>213.84395224544201</c:v>
                </c:pt>
                <c:pt idx="24">
                  <c:v>216.18454132417565</c:v>
                </c:pt>
                <c:pt idx="25">
                  <c:v>218.52402519896563</c:v>
                </c:pt>
                <c:pt idx="26">
                  <c:v>220.86428428111591</c:v>
                </c:pt>
                <c:pt idx="27">
                  <c:v>223.20789707909699</c:v>
                </c:pt>
                <c:pt idx="28">
                  <c:v>225.54615836843183</c:v>
                </c:pt>
                <c:pt idx="29">
                  <c:v>227.88313449508269</c:v>
                </c:pt>
                <c:pt idx="30">
                  <c:v>230.21882825224961</c:v>
                </c:pt>
                <c:pt idx="31">
                  <c:v>232.55321884547078</c:v>
                </c:pt>
                <c:pt idx="32">
                  <c:v>234.88626477926073</c:v>
                </c:pt>
                <c:pt idx="33">
                  <c:v>237.21790557342965</c:v>
                </c:pt>
                <c:pt idx="34">
                  <c:v>239.54806276090392</c:v>
                </c:pt>
                <c:pt idx="35">
                  <c:v>241.87664044047085</c:v>
                </c:pt>
                <c:pt idx="36">
                  <c:v>244.203525547547</c:v>
                </c:pt>
                <c:pt idx="37">
                  <c:v>246.52858793937912</c:v>
                </c:pt>
                <c:pt idx="38">
                  <c:v>248.85168035141109</c:v>
                </c:pt>
                <c:pt idx="39">
                  <c:v>251.17263825795746</c:v>
                </c:pt>
                <c:pt idx="40">
                  <c:v>253.49127965633596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DA-473D-B156-29197410B983}"/>
            </c:ext>
          </c:extLst>
        </c:ser>
        <c:ser>
          <c:idx val="1"/>
          <c:order val="1"/>
          <c:tx>
            <c:strRef>
              <c:f>DATA!$E$59</c:f>
              <c:strCache>
                <c:ptCount val="1"/>
                <c:pt idx="0">
                  <c:v>  Dyn. Mod. 2020 BfS HOCH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DATA!$G$71:$AU$71</c:f>
              <c:numCache>
                <c:formatCode>_ * #\,##0_ ;_ * \-#\,##0_ ;_ * "-"??_ ;_ @_ </c:formatCode>
                <c:ptCount val="41"/>
                <c:pt idx="0">
                  <c:v>162.50989694424422</c:v>
                </c:pt>
                <c:pt idx="1">
                  <c:v>164.33473011197054</c:v>
                </c:pt>
                <c:pt idx="2">
                  <c:v>166.36547970260534</c:v>
                </c:pt>
                <c:pt idx="3">
                  <c:v>168.39929369717171</c:v>
                </c:pt>
                <c:pt idx="4">
                  <c:v>170.48390110285769</c:v>
                </c:pt>
                <c:pt idx="5">
                  <c:v>172.60931436827406</c:v>
                </c:pt>
                <c:pt idx="6">
                  <c:v>174.74153594439716</c:v>
                </c:pt>
                <c:pt idx="7">
                  <c:v>176.86714179891052</c:v>
                </c:pt>
                <c:pt idx="8">
                  <c:v>179.08080151247921</c:v>
                </c:pt>
                <c:pt idx="9">
                  <c:v>181.37004487874347</c:v>
                </c:pt>
                <c:pt idx="10">
                  <c:v>183.72207632909308</c:v>
                </c:pt>
                <c:pt idx="11">
                  <c:v>186.14838596240668</c:v>
                </c:pt>
                <c:pt idx="12">
                  <c:v>188.54234703397168</c:v>
                </c:pt>
                <c:pt idx="13">
                  <c:v>190.90740950200802</c:v>
                </c:pt>
                <c:pt idx="14">
                  <c:v>193.29811686810223</c:v>
                </c:pt>
                <c:pt idx="15">
                  <c:v>195.71445278035091</c:v>
                </c:pt>
                <c:pt idx="16">
                  <c:v>198.15584564796598</c:v>
                </c:pt>
                <c:pt idx="17">
                  <c:v>200.62131493960223</c:v>
                </c:pt>
                <c:pt idx="18">
                  <c:v>203.10717620375686</c:v>
                </c:pt>
                <c:pt idx="19">
                  <c:v>205.60528643320612</c:v>
                </c:pt>
                <c:pt idx="20">
                  <c:v>208.10948536127398</c:v>
                </c:pt>
                <c:pt idx="21">
                  <c:v>210.61313955230185</c:v>
                </c:pt>
                <c:pt idx="22">
                  <c:v>213.11190081738957</c:v>
                </c:pt>
                <c:pt idx="23">
                  <c:v>215.60648026077871</c:v>
                </c:pt>
                <c:pt idx="24">
                  <c:v>218.10726150815108</c:v>
                </c:pt>
                <c:pt idx="25">
                  <c:v>220.61271087684443</c:v>
                </c:pt>
                <c:pt idx="26">
                  <c:v>223.12515545864932</c:v>
                </c:pt>
                <c:pt idx="27">
                  <c:v>225.64660293675294</c:v>
                </c:pt>
                <c:pt idx="28">
                  <c:v>228.1686118604338</c:v>
                </c:pt>
                <c:pt idx="29">
                  <c:v>230.69548613788001</c:v>
                </c:pt>
                <c:pt idx="30">
                  <c:v>233.22739351741976</c:v>
                </c:pt>
                <c:pt idx="31">
                  <c:v>235.76448500408281</c:v>
                </c:pt>
                <c:pt idx="32">
                  <c:v>238.30689801371594</c:v>
                </c:pt>
                <c:pt idx="33">
                  <c:v>240.85475836680487</c:v>
                </c:pt>
                <c:pt idx="34">
                  <c:v>243.40818157771005</c:v>
                </c:pt>
                <c:pt idx="35">
                  <c:v>245.96727371578197</c:v>
                </c:pt>
                <c:pt idx="36">
                  <c:v>248.53213200382538</c:v>
                </c:pt>
                <c:pt idx="37">
                  <c:v>251.10284525238794</c:v>
                </c:pt>
                <c:pt idx="38">
                  <c:v>253.67949418839683</c:v>
                </c:pt>
                <c:pt idx="39">
                  <c:v>256.26215171301772</c:v>
                </c:pt>
                <c:pt idx="40">
                  <c:v>258.8508831096762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DA-473D-B156-29197410B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84616"/>
        <c:axId val="158882264"/>
      </c:lineChart>
      <c:catAx>
        <c:axId val="158884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82264"/>
        <c:crosses val="autoZero"/>
        <c:auto val="1"/>
        <c:lblAlgn val="ctr"/>
        <c:lblOffset val="100"/>
        <c:tickLblSkip val="5"/>
        <c:noMultiLvlLbl val="0"/>
      </c:catAx>
      <c:valAx>
        <c:axId val="158882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1'000 Kubikmeter (fest)</a:t>
                </a:r>
              </a:p>
            </c:rich>
          </c:tx>
          <c:layout>
            <c:manualLayout>
              <c:xMode val="edge"/>
              <c:yMode val="edge"/>
              <c:x val="2.7551197213929821E-3"/>
              <c:y val="0.1166874973961588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84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251404343909836"/>
          <c:y val="0.8159934174894804"/>
          <c:w val="0.75513642009028537"/>
          <c:h val="0.1800520768237303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CH" b="0"/>
              <a:t>Abbau Primärmaterial</a:t>
            </a:r>
          </a:p>
        </c:rich>
      </c:tx>
      <c:layout>
        <c:manualLayout>
          <c:xMode val="edge"/>
          <c:yMode val="edge"/>
          <c:x val="1.7890613025073512E-2"/>
          <c:y val="6.2893081761006293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157312335958"/>
          <c:y val="0.12435488870977741"/>
          <c:w val="0.83522838845144354"/>
          <c:h val="0.51488994977989955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DATA!$E$1</c:f>
              <c:strCache>
                <c:ptCount val="1"/>
                <c:pt idx="0">
                  <c:v>  Statische Modelle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DATA!$G$19:$AU$19</c:f>
              <c:numCache>
                <c:formatCode>_ * #\,##0_ ;_ * \-#\,##0_ ;_ * "-"??_ ;_ @_ </c:formatCode>
                <c:ptCount val="41"/>
                <c:pt idx="0">
                  <c:v>723.93392500104403</c:v>
                </c:pt>
                <c:pt idx="3">
                  <c:v>1068.2195239308255</c:v>
                </c:pt>
                <c:pt idx="4">
                  <c:v>816.32614669034842</c:v>
                </c:pt>
                <c:pt idx="5">
                  <c:v>902.90757589255895</c:v>
                </c:pt>
                <c:pt idx="6">
                  <c:v>665.68510686381399</c:v>
                </c:pt>
                <c:pt idx="8" formatCode="_(* #\,##0_);_(* \(#\,##0\);_(* &quot;-&quot;??_);_(@_)">
                  <c:v>638.59962496540425</c:v>
                </c:pt>
                <c:pt idx="9" formatCode="_(* #\,##0_);_(* \(#\,##0\);_(* &quot;-&quot;??_);_(@_)">
                  <c:v>0</c:v>
                </c:pt>
                <c:pt idx="10" formatCode="_(* #\,##0_);_(* \(#\,##0\);_(* &quot;-&quot;??_);_(@_)">
                  <c:v>590.48865936563607</c:v>
                </c:pt>
                <c:pt idx="12" formatCode="_(* #\,##0_);_(* \(#\,##0\);_(* &quot;-&quot;??_);_(@_)">
                  <c:v>592.37078817370866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C-4BA1-B51F-F8B7852C5590}"/>
            </c:ext>
          </c:extLst>
        </c:ser>
        <c:ser>
          <c:idx val="3"/>
          <c:order val="3"/>
          <c:tx>
            <c:v>  Angaben Kanton</c:v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DATA!$G$118:$AU$118</c:f>
              <c:numCache>
                <c:formatCode>_ * #\,##0_ ;_ * \-#\,##0_ ;_ * "-"??_ ;_ @_ </c:formatCode>
                <c:ptCount val="41"/>
                <c:pt idx="0">
                  <c:v>730.14800000000002</c:v>
                </c:pt>
                <c:pt idx="3">
                  <c:v>1068</c:v>
                </c:pt>
                <c:pt idx="4">
                  <c:v>811.66700000000003</c:v>
                </c:pt>
                <c:pt idx="5">
                  <c:v>902.5</c:v>
                </c:pt>
                <c:pt idx="6">
                  <c:v>660.83333333333337</c:v>
                </c:pt>
                <c:pt idx="7">
                  <c:v>0</c:v>
                </c:pt>
                <c:pt idx="8">
                  <c:v>640.36000000000013</c:v>
                </c:pt>
                <c:pt idx="9">
                  <c:v>0</c:v>
                </c:pt>
                <c:pt idx="10">
                  <c:v>591.0291666666667</c:v>
                </c:pt>
                <c:pt idx="11">
                  <c:v>0</c:v>
                </c:pt>
                <c:pt idx="12">
                  <c:v>592.49900000000002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C-4BA1-B51F-F8B7852C5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79128"/>
        <c:axId val="158881480"/>
      </c:barChart>
      <c:lineChart>
        <c:grouping val="standard"/>
        <c:varyColors val="0"/>
        <c:ser>
          <c:idx val="2"/>
          <c:order val="0"/>
          <c:tx>
            <c:strRef>
              <c:f>DATA!$E$30</c:f>
              <c:strCache>
                <c:ptCount val="1"/>
                <c:pt idx="0">
                  <c:v>  Dyn. Mod. 2020 BfS REFERENZ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DATA!$G$48:$AU$48</c:f>
              <c:numCache>
                <c:formatCode>_ * #\,##0_ ;_ * \-#\,##0_ ;_ * "-"??_ ;_ @_ </c:formatCode>
                <c:ptCount val="41"/>
                <c:pt idx="0">
                  <c:v>617.49517732094569</c:v>
                </c:pt>
                <c:pt idx="1">
                  <c:v>685.10354460547558</c:v>
                </c:pt>
                <c:pt idx="2">
                  <c:v>680.20216397788749</c:v>
                </c:pt>
                <c:pt idx="3">
                  <c:v>692.11873199916192</c:v>
                </c:pt>
                <c:pt idx="4">
                  <c:v>700.36640038006169</c:v>
                </c:pt>
                <c:pt idx="5">
                  <c:v>696.63939385749484</c:v>
                </c:pt>
                <c:pt idx="6">
                  <c:v>688.2711208848516</c:v>
                </c:pt>
                <c:pt idx="7">
                  <c:v>702.68789525064039</c:v>
                </c:pt>
                <c:pt idx="8">
                  <c:v>712.66148633531623</c:v>
                </c:pt>
                <c:pt idx="9">
                  <c:v>720.61108996169116</c:v>
                </c:pt>
                <c:pt idx="10">
                  <c:v>731.79739754341858</c:v>
                </c:pt>
                <c:pt idx="11">
                  <c:v>715.70230832041386</c:v>
                </c:pt>
                <c:pt idx="12">
                  <c:v>700.08000532706353</c:v>
                </c:pt>
                <c:pt idx="13">
                  <c:v>699.94231784305862</c:v>
                </c:pt>
                <c:pt idx="14">
                  <c:v>699.49985617129687</c:v>
                </c:pt>
                <c:pt idx="15">
                  <c:v>698.78484664097027</c:v>
                </c:pt>
                <c:pt idx="16">
                  <c:v>698.02700275692609</c:v>
                </c:pt>
                <c:pt idx="17">
                  <c:v>696.62235871843984</c:v>
                </c:pt>
                <c:pt idx="18">
                  <c:v>693.33085204975612</c:v>
                </c:pt>
                <c:pt idx="19">
                  <c:v>688.07815303963582</c:v>
                </c:pt>
                <c:pt idx="20">
                  <c:v>681.05504343356802</c:v>
                </c:pt>
                <c:pt idx="21">
                  <c:v>672.55089605259684</c:v>
                </c:pt>
                <c:pt idx="22">
                  <c:v>663.83211826425497</c:v>
                </c:pt>
                <c:pt idx="23">
                  <c:v>658.68041597979573</c:v>
                </c:pt>
                <c:pt idx="24">
                  <c:v>652.73570351390697</c:v>
                </c:pt>
                <c:pt idx="25">
                  <c:v>647.39597696357396</c:v>
                </c:pt>
                <c:pt idx="26">
                  <c:v>642.88975509950228</c:v>
                </c:pt>
                <c:pt idx="27">
                  <c:v>635.6405116832625</c:v>
                </c:pt>
                <c:pt idx="28">
                  <c:v>629.72207523914381</c:v>
                </c:pt>
                <c:pt idx="29">
                  <c:v>623.8417543795656</c:v>
                </c:pt>
                <c:pt idx="30">
                  <c:v>617.99334218454976</c:v>
                </c:pt>
                <c:pt idx="31">
                  <c:v>612.17079663448862</c:v>
                </c:pt>
                <c:pt idx="32">
                  <c:v>606.36821783578023</c:v>
                </c:pt>
                <c:pt idx="33">
                  <c:v>600.57982632808239</c:v>
                </c:pt>
                <c:pt idx="34">
                  <c:v>594.79994242230009</c:v>
                </c:pt>
                <c:pt idx="35">
                  <c:v>589.02296648147285</c:v>
                </c:pt>
                <c:pt idx="36">
                  <c:v>583.24336000756148</c:v>
                </c:pt>
                <c:pt idx="37">
                  <c:v>577.45562742692584</c:v>
                </c:pt>
                <c:pt idx="38">
                  <c:v>571.65429843909612</c:v>
                </c:pt>
                <c:pt idx="39">
                  <c:v>565.83391079858802</c:v>
                </c:pt>
                <c:pt idx="40">
                  <c:v>559.98899343774895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4C-4BA1-B51F-F8B7852C5590}"/>
            </c:ext>
          </c:extLst>
        </c:ser>
        <c:ser>
          <c:idx val="1"/>
          <c:order val="1"/>
          <c:tx>
            <c:strRef>
              <c:f>DATA!$E$59</c:f>
              <c:strCache>
                <c:ptCount val="1"/>
                <c:pt idx="0">
                  <c:v>  Dyn. Mod. 2020 BfS HOCH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DATA!$G$77:$AU$77</c:f>
              <c:numCache>
                <c:formatCode>_ * #\,##0_ ;_ * \-#\,##0_ ;_ * "-"??_ ;_ @_ </c:formatCode>
                <c:ptCount val="41"/>
                <c:pt idx="0">
                  <c:v>617.49517732094569</c:v>
                </c:pt>
                <c:pt idx="1">
                  <c:v>685.10354460547558</c:v>
                </c:pt>
                <c:pt idx="2">
                  <c:v>680.20216397788749</c:v>
                </c:pt>
                <c:pt idx="3">
                  <c:v>692.11873199916192</c:v>
                </c:pt>
                <c:pt idx="4">
                  <c:v>700.36640038006169</c:v>
                </c:pt>
                <c:pt idx="5">
                  <c:v>696.63939385749484</c:v>
                </c:pt>
                <c:pt idx="6">
                  <c:v>688.2711208848516</c:v>
                </c:pt>
                <c:pt idx="7">
                  <c:v>712.65015515931407</c:v>
                </c:pt>
                <c:pt idx="8">
                  <c:v>732.40160603995025</c:v>
                </c:pt>
                <c:pt idx="9">
                  <c:v>747.47130620053485</c:v>
                </c:pt>
                <c:pt idx="10">
                  <c:v>766.17782790354806</c:v>
                </c:pt>
                <c:pt idx="11">
                  <c:v>748.39410927110782</c:v>
                </c:pt>
                <c:pt idx="12">
                  <c:v>731.82480053685606</c:v>
                </c:pt>
                <c:pt idx="13">
                  <c:v>733.57789631943854</c:v>
                </c:pt>
                <c:pt idx="14">
                  <c:v>735.16513074737725</c:v>
                </c:pt>
                <c:pt idx="15">
                  <c:v>736.57977503712243</c:v>
                </c:pt>
                <c:pt idx="16">
                  <c:v>737.93756714712924</c:v>
                </c:pt>
                <c:pt idx="17">
                  <c:v>738.48862249822321</c:v>
                </c:pt>
                <c:pt idx="18">
                  <c:v>736.69205586522287</c:v>
                </c:pt>
                <c:pt idx="19">
                  <c:v>733.01036309516564</c:v>
                </c:pt>
                <c:pt idx="20">
                  <c:v>727.1395657397768</c:v>
                </c:pt>
                <c:pt idx="21">
                  <c:v>719.78236210098544</c:v>
                </c:pt>
                <c:pt idx="22">
                  <c:v>712.59604826574889</c:v>
                </c:pt>
                <c:pt idx="23">
                  <c:v>708.71460231827245</c:v>
                </c:pt>
                <c:pt idx="24">
                  <c:v>704.30540940434685</c:v>
                </c:pt>
                <c:pt idx="25">
                  <c:v>700.62972158248363</c:v>
                </c:pt>
                <c:pt idx="26">
                  <c:v>697.59079753313938</c:v>
                </c:pt>
                <c:pt idx="27">
                  <c:v>691.88621359406272</c:v>
                </c:pt>
                <c:pt idx="28">
                  <c:v>687.57298569733109</c:v>
                </c:pt>
                <c:pt idx="29">
                  <c:v>683.33738305952454</c:v>
                </c:pt>
                <c:pt idx="30">
                  <c:v>679.17500015668452</c:v>
                </c:pt>
                <c:pt idx="31">
                  <c:v>675.08164866901689</c:v>
                </c:pt>
                <c:pt idx="32">
                  <c:v>671.05334013242941</c:v>
                </c:pt>
                <c:pt idx="33">
                  <c:v>667.08626978445534</c:v>
                </c:pt>
                <c:pt idx="34">
                  <c:v>663.17680159882866</c:v>
                </c:pt>
                <c:pt idx="35">
                  <c:v>659.32145444024468</c:v>
                </c:pt>
                <c:pt idx="36">
                  <c:v>655.51688926389102</c:v>
                </c:pt>
                <c:pt idx="37">
                  <c:v>651.75989691939958</c:v>
                </c:pt>
                <c:pt idx="38">
                  <c:v>648.047388568477</c:v>
                </c:pt>
                <c:pt idx="39">
                  <c:v>644.37638338943452</c:v>
                </c:pt>
                <c:pt idx="40">
                  <c:v>640.74400049870439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4C-4BA1-B51F-F8B7852C5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79128"/>
        <c:axId val="158881480"/>
      </c:lineChart>
      <c:catAx>
        <c:axId val="158879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81480"/>
        <c:crosses val="autoZero"/>
        <c:auto val="1"/>
        <c:lblAlgn val="ctr"/>
        <c:lblOffset val="100"/>
        <c:tickLblSkip val="5"/>
        <c:noMultiLvlLbl val="0"/>
      </c:catAx>
      <c:valAx>
        <c:axId val="15888148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1'000 Kubikmeter (fest)</a:t>
                </a:r>
              </a:p>
            </c:rich>
          </c:tx>
          <c:layout>
            <c:manualLayout>
              <c:xMode val="edge"/>
              <c:yMode val="edge"/>
              <c:x val="2.267044619422572E-3"/>
              <c:y val="0.137297408136482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79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463353280839899"/>
          <c:y val="0.82526133052266104"/>
          <c:w val="0.75081524409448819"/>
          <c:h val="0.1706805546944427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CH" b="0"/>
              <a:t>Ablagerung Aushub</a:t>
            </a:r>
          </a:p>
        </c:rich>
      </c:tx>
      <c:layout>
        <c:manualLayout>
          <c:xMode val="edge"/>
          <c:yMode val="edge"/>
          <c:x val="1.3723495830626802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98727841926132"/>
          <c:y val="0.1369643023871028"/>
          <c:w val="0.86155934760762032"/>
          <c:h val="0.50138744514643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DATA!$E$1</c:f>
              <c:strCache>
                <c:ptCount val="1"/>
                <c:pt idx="0">
                  <c:v>  Statische Modelle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DATA!$G$25:$AU$25</c:f>
              <c:numCache>
                <c:formatCode>_ * #\,##0_ ;_ * \-#\,##0_ ;_ * "-"??_ ;_ @_ </c:formatCode>
                <c:ptCount val="41"/>
                <c:pt idx="0">
                  <c:v>644.01537196105278</c:v>
                </c:pt>
                <c:pt idx="1">
                  <c:v>0</c:v>
                </c:pt>
                <c:pt idx="2">
                  <c:v>0</c:v>
                </c:pt>
                <c:pt idx="3">
                  <c:v>1041.2826835397857</c:v>
                </c:pt>
                <c:pt idx="4">
                  <c:v>955.56618801021125</c:v>
                </c:pt>
                <c:pt idx="5">
                  <c:v>817.56044544195152</c:v>
                </c:pt>
                <c:pt idx="6">
                  <c:v>858.18001969735269</c:v>
                </c:pt>
                <c:pt idx="7">
                  <c:v>0</c:v>
                </c:pt>
                <c:pt idx="8">
                  <c:v>736.78584557642876</c:v>
                </c:pt>
                <c:pt idx="9">
                  <c:v>0</c:v>
                </c:pt>
                <c:pt idx="10">
                  <c:v>719.35639407352426</c:v>
                </c:pt>
                <c:pt idx="11">
                  <c:v>0</c:v>
                </c:pt>
                <c:pt idx="12">
                  <c:v>883.33939225401161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D-47FD-8AFD-CC65A280DE40}"/>
            </c:ext>
          </c:extLst>
        </c:ser>
        <c:ser>
          <c:idx val="3"/>
          <c:order val="1"/>
          <c:tx>
            <c:v>  Angaben Kanton</c:v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DATA!$G$116:$AU$116</c:f>
              <c:numCache>
                <c:formatCode>_ * #\,##0_ ;_ * \-#\,##0_ ;_ * "-"??_ ;_ @_ </c:formatCode>
                <c:ptCount val="41"/>
                <c:pt idx="0">
                  <c:v>633.25599999999997</c:v>
                </c:pt>
                <c:pt idx="3">
                  <c:v>1082.2329999999999</c:v>
                </c:pt>
                <c:pt idx="4">
                  <c:v>942.35299999999995</c:v>
                </c:pt>
                <c:pt idx="5">
                  <c:v>804.39800000000002</c:v>
                </c:pt>
                <c:pt idx="6">
                  <c:v>858.75283333333334</c:v>
                </c:pt>
                <c:pt idx="7">
                  <c:v>0</c:v>
                </c:pt>
                <c:pt idx="8">
                  <c:v>735.005</c:v>
                </c:pt>
                <c:pt idx="9">
                  <c:v>0</c:v>
                </c:pt>
                <c:pt idx="10">
                  <c:v>718.76300000000003</c:v>
                </c:pt>
                <c:pt idx="11">
                  <c:v>0</c:v>
                </c:pt>
                <c:pt idx="12">
                  <c:v>882.74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D-47FD-8AFD-CC65A280D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85008"/>
        <c:axId val="158884224"/>
      </c:barChart>
      <c:lineChart>
        <c:grouping val="standard"/>
        <c:varyColors val="0"/>
        <c:ser>
          <c:idx val="2"/>
          <c:order val="2"/>
          <c:tx>
            <c:strRef>
              <c:f>DATA!$E$30</c:f>
              <c:strCache>
                <c:ptCount val="1"/>
                <c:pt idx="0">
                  <c:v>  Dyn. Mod. 2020 BfS REFERENZ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DATA!$G$54:$AU$54</c:f>
              <c:numCache>
                <c:formatCode>_ * #\,##0_ ;_ * \-#\,##0_ ;_ * "-"??_ ;_ @_ </c:formatCode>
                <c:ptCount val="41"/>
                <c:pt idx="0">
                  <c:v>552.19153317363612</c:v>
                </c:pt>
                <c:pt idx="1">
                  <c:v>620.28202421176843</c:v>
                </c:pt>
                <c:pt idx="2">
                  <c:v>616.01449490485356</c:v>
                </c:pt>
                <c:pt idx="3">
                  <c:v>628.27672082019228</c:v>
                </c:pt>
                <c:pt idx="4">
                  <c:v>636.76120197171667</c:v>
                </c:pt>
                <c:pt idx="5">
                  <c:v>633.46310375963458</c:v>
                </c:pt>
                <c:pt idx="6">
                  <c:v>625.69740509157339</c:v>
                </c:pt>
                <c:pt idx="7">
                  <c:v>639.94660969450297</c:v>
                </c:pt>
                <c:pt idx="8">
                  <c:v>649.70491601188166</c:v>
                </c:pt>
                <c:pt idx="9">
                  <c:v>657.35895418678922</c:v>
                </c:pt>
                <c:pt idx="10">
                  <c:v>667.93402621051814</c:v>
                </c:pt>
                <c:pt idx="11">
                  <c:v>652.57827637377795</c:v>
                </c:pt>
                <c:pt idx="12">
                  <c:v>637.87277536935585</c:v>
                </c:pt>
                <c:pt idx="13">
                  <c:v>637.82019786564297</c:v>
                </c:pt>
                <c:pt idx="14">
                  <c:v>637.45604450471978</c:v>
                </c:pt>
                <c:pt idx="15">
                  <c:v>636.81624357818362</c:v>
                </c:pt>
                <c:pt idx="16">
                  <c:v>636.11775833104207</c:v>
                </c:pt>
                <c:pt idx="17">
                  <c:v>634.80966277182392</c:v>
                </c:pt>
                <c:pt idx="18">
                  <c:v>631.77660041680622</c:v>
                </c:pt>
                <c:pt idx="19">
                  <c:v>626.98772946412998</c:v>
                </c:pt>
                <c:pt idx="20">
                  <c:v>620.6520517149894</c:v>
                </c:pt>
                <c:pt idx="21">
                  <c:v>613.06161607829904</c:v>
                </c:pt>
                <c:pt idx="22">
                  <c:v>605.37177240225185</c:v>
                </c:pt>
                <c:pt idx="23">
                  <c:v>600.93863326507301</c:v>
                </c:pt>
                <c:pt idx="24">
                  <c:v>595.84973229190609</c:v>
                </c:pt>
                <c:pt idx="25">
                  <c:v>591.34619038546566</c:v>
                </c:pt>
                <c:pt idx="26">
                  <c:v>587.61633793660076</c:v>
                </c:pt>
                <c:pt idx="27">
                  <c:v>581.53761998310256</c:v>
                </c:pt>
                <c:pt idx="28">
                  <c:v>576.67998556873931</c:v>
                </c:pt>
                <c:pt idx="29">
                  <c:v>571.90762270469281</c:v>
                </c:pt>
                <c:pt idx="30">
                  <c:v>567.21416231230387</c:v>
                </c:pt>
                <c:pt idx="31">
                  <c:v>562.59351832921084</c:v>
                </c:pt>
                <c:pt idx="32">
                  <c:v>558.03986060580246</c:v>
                </c:pt>
                <c:pt idx="33">
                  <c:v>553.54758981559291</c:v>
                </c:pt>
                <c:pt idx="34">
                  <c:v>549.11131414035503</c:v>
                </c:pt>
                <c:pt idx="35">
                  <c:v>544.72582752567939</c:v>
                </c:pt>
                <c:pt idx="36">
                  <c:v>540.38608930027169</c:v>
                </c:pt>
                <c:pt idx="37">
                  <c:v>536.08720500138622</c:v>
                </c:pt>
                <c:pt idx="38">
                  <c:v>531.82440824021592</c:v>
                </c:pt>
                <c:pt idx="39">
                  <c:v>527.59304345617716</c:v>
                </c:pt>
                <c:pt idx="40">
                  <c:v>523.38854944821355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CD-47FD-8AFD-CC65A280DE40}"/>
            </c:ext>
          </c:extLst>
        </c:ser>
        <c:ser>
          <c:idx val="1"/>
          <c:order val="3"/>
          <c:tx>
            <c:strRef>
              <c:f>DATA!$E$59</c:f>
              <c:strCache>
                <c:ptCount val="1"/>
                <c:pt idx="0">
                  <c:v>  Dyn. Mod. 2020 BfS HOCH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DATA!$G$83:$AU$83</c:f>
              <c:numCache>
                <c:formatCode>_ * #\,##0_ ;_ * \-#\,##0_ ;_ * "-"??_ ;_ @_ </c:formatCode>
                <c:ptCount val="41"/>
                <c:pt idx="0">
                  <c:v>552.19153317363612</c:v>
                </c:pt>
                <c:pt idx="1">
                  <c:v>620.28202421176843</c:v>
                </c:pt>
                <c:pt idx="2">
                  <c:v>616.01449490485356</c:v>
                </c:pt>
                <c:pt idx="3">
                  <c:v>628.27672082019228</c:v>
                </c:pt>
                <c:pt idx="4">
                  <c:v>636.76120197171667</c:v>
                </c:pt>
                <c:pt idx="5">
                  <c:v>633.46310375963458</c:v>
                </c:pt>
                <c:pt idx="6">
                  <c:v>625.69740509157339</c:v>
                </c:pt>
                <c:pt idx="7">
                  <c:v>649.53483666525904</c:v>
                </c:pt>
                <c:pt idx="8">
                  <c:v>668.56052335585559</c:v>
                </c:pt>
                <c:pt idx="9">
                  <c:v>682.80165326131123</c:v>
                </c:pt>
                <c:pt idx="10">
                  <c:v>700.22909140408819</c:v>
                </c:pt>
                <c:pt idx="11">
                  <c:v>682.93830165504164</c:v>
                </c:pt>
                <c:pt idx="12">
                  <c:v>667.02985809709821</c:v>
                </c:pt>
                <c:pt idx="13">
                  <c:v>668.4282328644266</c:v>
                </c:pt>
                <c:pt idx="14">
                  <c:v>669.61564454708787</c:v>
                </c:pt>
                <c:pt idx="15">
                  <c:v>670.58950473813729</c:v>
                </c:pt>
                <c:pt idx="16">
                  <c:v>671.46001933005391</c:v>
                </c:pt>
                <c:pt idx="17">
                  <c:v>671.54471938442896</c:v>
                </c:pt>
                <c:pt idx="18">
                  <c:v>669.46223258262171</c:v>
                </c:pt>
                <c:pt idx="19">
                  <c:v>665.67808128206912</c:v>
                </c:pt>
                <c:pt idx="20">
                  <c:v>659.95765719585336</c:v>
                </c:pt>
                <c:pt idx="21">
                  <c:v>652.97183039774984</c:v>
                </c:pt>
                <c:pt idx="22">
                  <c:v>646.22057910454032</c:v>
                </c:pt>
                <c:pt idx="23">
                  <c:v>642.4663258045656</c:v>
                </c:pt>
                <c:pt idx="24">
                  <c:v>638.27920175036616</c:v>
                </c:pt>
                <c:pt idx="25">
                  <c:v>634.77064820282339</c:v>
                </c:pt>
                <c:pt idx="26">
                  <c:v>631.84243880689314</c:v>
                </c:pt>
                <c:pt idx="27">
                  <c:v>626.63059148690957</c:v>
                </c:pt>
                <c:pt idx="28">
                  <c:v>622.67025075314893</c:v>
                </c:pt>
                <c:pt idx="29">
                  <c:v>618.81269471421115</c:v>
                </c:pt>
                <c:pt idx="30">
                  <c:v>615.05263873362605</c:v>
                </c:pt>
                <c:pt idx="31">
                  <c:v>611.385099912432</c:v>
                </c:pt>
                <c:pt idx="32">
                  <c:v>607.80537411492162</c:v>
                </c:pt>
                <c:pt idx="33">
                  <c:v>604.30901497957996</c:v>
                </c:pt>
                <c:pt idx="34">
                  <c:v>600.89181471936763</c:v>
                </c:pt>
                <c:pt idx="35">
                  <c:v>597.54978652642285</c:v>
                </c:pt>
                <c:pt idx="36">
                  <c:v>594.2791484277692</c:v>
                </c:pt>
                <c:pt idx="37">
                  <c:v>591.07630844788753</c:v>
                </c:pt>
                <c:pt idx="38">
                  <c:v>587.93785094952204</c:v>
                </c:pt>
                <c:pt idx="39">
                  <c:v>584.86052404487646</c:v>
                </c:pt>
                <c:pt idx="40">
                  <c:v>581.84122797351915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CD-47FD-8AFD-CC65A280D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85008"/>
        <c:axId val="158884224"/>
      </c:lineChart>
      <c:catAx>
        <c:axId val="15888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84224"/>
        <c:crosses val="autoZero"/>
        <c:auto val="1"/>
        <c:lblAlgn val="ctr"/>
        <c:lblOffset val="100"/>
        <c:tickLblSkip val="5"/>
        <c:noMultiLvlLbl val="0"/>
      </c:catAx>
      <c:valAx>
        <c:axId val="15888422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1'000 Kubikmeter (fest)</a:t>
                </a:r>
              </a:p>
            </c:rich>
          </c:tx>
          <c:layout>
            <c:manualLayout>
              <c:xMode val="edge"/>
              <c:yMode val="edge"/>
              <c:x val="4.0867480842001337E-4"/>
              <c:y val="0.1217947361322917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85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31578162800632"/>
          <c:y val="0.81403421410268373"/>
          <c:w val="0.74926200948109289"/>
          <c:h val="0.1669187596609712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CH" b="0"/>
              <a:t>Deponierung RB-Material aus</a:t>
            </a:r>
            <a:r>
              <a:rPr lang="de-CH" b="0" baseline="0"/>
              <a:t> Triage</a:t>
            </a:r>
            <a:endParaRPr lang="de-CH" b="0"/>
          </a:p>
        </c:rich>
      </c:tx>
      <c:layout>
        <c:manualLayout>
          <c:xMode val="edge"/>
          <c:yMode val="edge"/>
          <c:x val="8.6721715566487317E-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675875686974747"/>
          <c:y val="0.12871135286731997"/>
          <c:w val="0.83525646919617869"/>
          <c:h val="0.52370955950653697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DATA!$E$1</c:f>
              <c:strCache>
                <c:ptCount val="1"/>
                <c:pt idx="0">
                  <c:v>  Statische Modelle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DATA!$G$12:$AU$12</c:f>
              <c:numCache>
                <c:formatCode>_ * #\,##0_ ;_ * \-#\,##0_ ;_ * "-"??_ ;_ @_ </c:formatCode>
                <c:ptCount val="41"/>
                <c:pt idx="0">
                  <c:v>52.182858037943532</c:v>
                </c:pt>
                <c:pt idx="3">
                  <c:v>20.628475327060723</c:v>
                </c:pt>
                <c:pt idx="4">
                  <c:v>28.817606065029928</c:v>
                </c:pt>
                <c:pt idx="5">
                  <c:v>28.155987868364114</c:v>
                </c:pt>
                <c:pt idx="6">
                  <c:v>33.528612749992575</c:v>
                </c:pt>
                <c:pt idx="8" formatCode="_(* #\,##0_);_(* \(#\,##0\);_(* &quot;-&quot;??_);_(@_)">
                  <c:v>32.961897658643935</c:v>
                </c:pt>
                <c:pt idx="10" formatCode="_(* #\,##0_);_(* \(#\,##0\);_(* &quot;-&quot;??_);_(@_)">
                  <c:v>64.753864548944307</c:v>
                </c:pt>
                <c:pt idx="12" formatCode="_(* #\,##0_);_(* \(#\,##0\);_(* &quot;-&quot;??_);_(@_)">
                  <c:v>34.992102859321555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0-4335-AC65-F67479BA847B}"/>
            </c:ext>
          </c:extLst>
        </c:ser>
        <c:ser>
          <c:idx val="3"/>
          <c:order val="3"/>
          <c:tx>
            <c:v>  Angaben Kanton</c:v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DATA!$G$111:$AU$111</c:f>
              <c:numCache>
                <c:formatCode>_ * #\,##0_ ;_ * \-#\,##0_ ;_ * "-"??_ ;_ @_ </c:formatCode>
                <c:ptCount val="41"/>
                <c:pt idx="0">
                  <c:v>55</c:v>
                </c:pt>
                <c:pt idx="3">
                  <c:v>36.895000000000003</c:v>
                </c:pt>
                <c:pt idx="4">
                  <c:v>39.621000000000002</c:v>
                </c:pt>
                <c:pt idx="5">
                  <c:v>38.79</c:v>
                </c:pt>
                <c:pt idx="6">
                  <c:v>38.270566666666667</c:v>
                </c:pt>
                <c:pt idx="7">
                  <c:v>0</c:v>
                </c:pt>
                <c:pt idx="8">
                  <c:v>33.379807692307686</c:v>
                </c:pt>
                <c:pt idx="9">
                  <c:v>0</c:v>
                </c:pt>
                <c:pt idx="10">
                  <c:v>82.662000000000006</c:v>
                </c:pt>
                <c:pt idx="11">
                  <c:v>0</c:v>
                </c:pt>
                <c:pt idx="12">
                  <c:v>46.390384615384619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0-4335-AC65-F67479BA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85400"/>
        <c:axId val="158879912"/>
      </c:barChart>
      <c:lineChart>
        <c:grouping val="standard"/>
        <c:varyColors val="0"/>
        <c:ser>
          <c:idx val="2"/>
          <c:order val="0"/>
          <c:tx>
            <c:strRef>
              <c:f>DATA!$E$30</c:f>
              <c:strCache>
                <c:ptCount val="1"/>
                <c:pt idx="0">
                  <c:v>  Dyn. Mod. 2020 BfS REFERENZ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DATA!$G$41:$AU$41</c:f>
              <c:numCache>
                <c:formatCode>_ * #\,##0_ ;_ * \-#\,##0_ ;_ * "-"??_ ;_ @_ </c:formatCode>
                <c:ptCount val="41"/>
                <c:pt idx="0">
                  <c:v>40.644165217191066</c:v>
                </c:pt>
                <c:pt idx="1">
                  <c:v>40.619131480926441</c:v>
                </c:pt>
                <c:pt idx="2">
                  <c:v>40.63015747202423</c:v>
                </c:pt>
                <c:pt idx="3">
                  <c:v>40.635874698402773</c:v>
                </c:pt>
                <c:pt idx="4">
                  <c:v>40.645719114558702</c:v>
                </c:pt>
                <c:pt idx="5">
                  <c:v>40.657534482071682</c:v>
                </c:pt>
                <c:pt idx="6">
                  <c:v>40.66461719020036</c:v>
                </c:pt>
                <c:pt idx="7">
                  <c:v>40.664449365718589</c:v>
                </c:pt>
                <c:pt idx="8">
                  <c:v>40.669601801145511</c:v>
                </c:pt>
                <c:pt idx="9">
                  <c:v>40.677547954502437</c:v>
                </c:pt>
                <c:pt idx="10">
                  <c:v>40.687150359380823</c:v>
                </c:pt>
                <c:pt idx="11">
                  <c:v>40.700170676106907</c:v>
                </c:pt>
                <c:pt idx="12">
                  <c:v>40.701987645071355</c:v>
                </c:pt>
                <c:pt idx="13">
                  <c:v>40.693172756338249</c:v>
                </c:pt>
                <c:pt idx="14">
                  <c:v>40.68228206796681</c:v>
                </c:pt>
                <c:pt idx="15">
                  <c:v>40.669236470848134</c:v>
                </c:pt>
                <c:pt idx="16">
                  <c:v>40.653722619951246</c:v>
                </c:pt>
                <c:pt idx="17">
                  <c:v>40.63524048288167</c:v>
                </c:pt>
                <c:pt idx="18">
                  <c:v>40.612855815712507</c:v>
                </c:pt>
                <c:pt idx="19">
                  <c:v>40.585190021620129</c:v>
                </c:pt>
                <c:pt idx="20">
                  <c:v>40.551173539108476</c:v>
                </c:pt>
                <c:pt idx="21">
                  <c:v>40.510082651240999</c:v>
                </c:pt>
                <c:pt idx="22">
                  <c:v>40.461428240191601</c:v>
                </c:pt>
                <c:pt idx="23">
                  <c:v>40.405354479200469</c:v>
                </c:pt>
                <c:pt idx="24">
                  <c:v>40.343867793649586</c:v>
                </c:pt>
                <c:pt idx="25">
                  <c:v>40.276691848994659</c:v>
                </c:pt>
                <c:pt idx="26">
                  <c:v>40.20422550586364</c:v>
                </c:pt>
                <c:pt idx="27">
                  <c:v>40.126953092134528</c:v>
                </c:pt>
                <c:pt idx="28">
                  <c:v>40.04356367475976</c:v>
                </c:pt>
                <c:pt idx="29">
                  <c:v>39.954777713533211</c:v>
                </c:pt>
                <c:pt idx="30">
                  <c:v>39.86066216461262</c:v>
                </c:pt>
                <c:pt idx="31">
                  <c:v>39.761277766957065</c:v>
                </c:pt>
                <c:pt idx="32">
                  <c:v>39.656680288892169</c:v>
                </c:pt>
                <c:pt idx="33">
                  <c:v>39.546921297279809</c:v>
                </c:pt>
                <c:pt idx="34">
                  <c:v>39.432048647459368</c:v>
                </c:pt>
                <c:pt idx="35">
                  <c:v>39.31210680931266</c:v>
                </c:pt>
                <c:pt idx="36">
                  <c:v>39.187137095914018</c:v>
                </c:pt>
                <c:pt idx="37">
                  <c:v>39.057177832885202</c:v>
                </c:pt>
                <c:pt idx="38">
                  <c:v>38.922264490332154</c:v>
                </c:pt>
                <c:pt idx="39">
                  <c:v>38.782429789959252</c:v>
                </c:pt>
                <c:pt idx="40">
                  <c:v>38.637703794668248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0-4335-AC65-F67479BA847B}"/>
            </c:ext>
          </c:extLst>
        </c:ser>
        <c:ser>
          <c:idx val="1"/>
          <c:order val="1"/>
          <c:tx>
            <c:strRef>
              <c:f>DATA!$E$59</c:f>
              <c:strCache>
                <c:ptCount val="1"/>
                <c:pt idx="0">
                  <c:v>  Dyn. Mod. 2020 BfS HOCH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DATA!$G$70:$AU$70</c:f>
              <c:numCache>
                <c:formatCode>_ * #\,##0_ ;_ * \-#\,##0_ ;_ * "-"??_ ;_ @_ </c:formatCode>
                <c:ptCount val="41"/>
                <c:pt idx="0">
                  <c:v>40.644165217191066</c:v>
                </c:pt>
                <c:pt idx="1">
                  <c:v>40.619131480926441</c:v>
                </c:pt>
                <c:pt idx="2">
                  <c:v>40.63015747202423</c:v>
                </c:pt>
                <c:pt idx="3">
                  <c:v>40.635874698402773</c:v>
                </c:pt>
                <c:pt idx="4">
                  <c:v>40.645719114558702</c:v>
                </c:pt>
                <c:pt idx="5">
                  <c:v>40.657534482071682</c:v>
                </c:pt>
                <c:pt idx="6">
                  <c:v>40.66461719020036</c:v>
                </c:pt>
                <c:pt idx="7">
                  <c:v>40.664449365718589</c:v>
                </c:pt>
                <c:pt idx="8">
                  <c:v>40.675059577045019</c:v>
                </c:pt>
                <c:pt idx="9">
                  <c:v>40.693731302630752</c:v>
                </c:pt>
                <c:pt idx="10">
                  <c:v>40.717799476007968</c:v>
                </c:pt>
                <c:pt idx="11">
                  <c:v>40.749181587897745</c:v>
                </c:pt>
                <c:pt idx="12">
                  <c:v>40.768243652177077</c:v>
                </c:pt>
                <c:pt idx="13">
                  <c:v>40.775969462020925</c:v>
                </c:pt>
                <c:pt idx="14">
                  <c:v>40.782437619230734</c:v>
                </c:pt>
                <c:pt idx="15">
                  <c:v>40.787629434844931</c:v>
                </c:pt>
                <c:pt idx="16">
                  <c:v>40.791269349473275</c:v>
                </c:pt>
                <c:pt idx="17">
                  <c:v>40.792832848397708</c:v>
                </c:pt>
                <c:pt idx="18">
                  <c:v>40.791283601380428</c:v>
                </c:pt>
                <c:pt idx="19">
                  <c:v>40.784985671032125</c:v>
                </c:pt>
                <c:pt idx="20">
                  <c:v>40.772895403747157</c:v>
                </c:pt>
                <c:pt idx="21">
                  <c:v>40.754060701924786</c:v>
                </c:pt>
                <c:pt idx="22">
                  <c:v>40.727980805943496</c:v>
                </c:pt>
                <c:pt idx="23">
                  <c:v>40.694988169277167</c:v>
                </c:pt>
                <c:pt idx="24">
                  <c:v>40.656947746919705</c:v>
                </c:pt>
                <c:pt idx="25">
                  <c:v>40.613707939388568</c:v>
                </c:pt>
                <c:pt idx="26">
                  <c:v>40.565721794381467</c:v>
                </c:pt>
                <c:pt idx="27">
                  <c:v>40.513364425125758</c:v>
                </c:pt>
                <c:pt idx="28">
                  <c:v>40.455350570159936</c:v>
                </c:pt>
                <c:pt idx="29">
                  <c:v>40.39242087736681</c:v>
                </c:pt>
                <c:pt idx="30">
                  <c:v>40.32465041697116</c:v>
                </c:pt>
                <c:pt idx="31">
                  <c:v>40.25210855393437</c:v>
                </c:pt>
                <c:pt idx="32">
                  <c:v>40.174860203662526</c:v>
                </c:pt>
                <c:pt idx="33">
                  <c:v>40.092966609664288</c:v>
                </c:pt>
                <c:pt idx="34">
                  <c:v>40.006485842185789</c:v>
                </c:pt>
                <c:pt idx="35">
                  <c:v>39.91547313374523</c:v>
                </c:pt>
                <c:pt idx="36">
                  <c:v>39.819981118386586</c:v>
                </c:pt>
                <c:pt idx="37">
                  <c:v>39.720060013012812</c:v>
                </c:pt>
                <c:pt idx="38">
                  <c:v>39.615757762824735</c:v>
                </c:pt>
                <c:pt idx="39">
                  <c:v>39.5071201635701</c:v>
                </c:pt>
                <c:pt idx="40">
                  <c:v>39.394190967999954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60-4335-AC65-F67479BA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85400"/>
        <c:axId val="158879912"/>
      </c:lineChart>
      <c:catAx>
        <c:axId val="15888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79912"/>
        <c:crosses val="autoZero"/>
        <c:auto val="1"/>
        <c:lblAlgn val="ctr"/>
        <c:lblOffset val="100"/>
        <c:tickLblSkip val="5"/>
        <c:noMultiLvlLbl val="0"/>
      </c:catAx>
      <c:valAx>
        <c:axId val="158879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1'000 Kubikmeter (fest)</a:t>
                </a:r>
              </a:p>
            </c:rich>
          </c:tx>
          <c:layout>
            <c:manualLayout>
              <c:xMode val="edge"/>
              <c:yMode val="edge"/>
              <c:x val="2.755244762170924E-3"/>
              <c:y val="0.116455542658761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85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1798127767357"/>
          <c:y val="0.80159613514446149"/>
          <c:w val="0.81469802824443649"/>
          <c:h val="0.193233574886804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CH" b="0"/>
              <a:t>Jährliche Differenz</a:t>
            </a:r>
            <a:r>
              <a:rPr lang="de-CH" b="0" baseline="0"/>
              <a:t> 'Ablagerung - Abbau'</a:t>
            </a:r>
            <a:endParaRPr lang="de-CH" b="0"/>
          </a:p>
        </c:rich>
      </c:tx>
      <c:layout>
        <c:manualLayout>
          <c:xMode val="edge"/>
          <c:yMode val="edge"/>
          <c:x val="8.6721715566487317E-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35824024412407"/>
          <c:y val="0.13401364829396326"/>
          <c:w val="0.83405852046271989"/>
          <c:h val="0.51047811023622047"/>
        </c:manualLayout>
      </c:layout>
      <c:barChart>
        <c:barDir val="col"/>
        <c:grouping val="clustered"/>
        <c:varyColors val="0"/>
        <c:ser>
          <c:idx val="0"/>
          <c:order val="2"/>
          <c:tx>
            <c:v>  Statische Modelle</c:v>
          </c:tx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D8E-4F79-8CC4-8EF9AFD70E1C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D8E-4F79-8CC4-8EF9AFD70E1C}"/>
              </c:ext>
            </c:extLst>
          </c:dPt>
          <c:cat>
            <c:numRef>
              <c:f>DATA!$G$59:$AU$59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DATA!$G$26:$AU$26</c:f>
              <c:numCache>
                <c:formatCode>_ * #\,##0_ ;_ * \-#\,##0_ ;_ * "-"??_ ;_ @_ </c:formatCode>
                <c:ptCount val="41"/>
                <c:pt idx="0">
                  <c:v>-79.918553039991252</c:v>
                </c:pt>
                <c:pt idx="1">
                  <c:v>-53.427696715515538</c:v>
                </c:pt>
                <c:pt idx="2">
                  <c:v>-53.427696715515538</c:v>
                </c:pt>
                <c:pt idx="3">
                  <c:v>-26.936840391039823</c:v>
                </c:pt>
                <c:pt idx="4">
                  <c:v>139.24004131986283</c:v>
                </c:pt>
                <c:pt idx="5">
                  <c:v>-85.347130450607438</c:v>
                </c:pt>
                <c:pt idx="6">
                  <c:v>192.49491283353871</c:v>
                </c:pt>
                <c:pt idx="7">
                  <c:v>0</c:v>
                </c:pt>
                <c:pt idx="8">
                  <c:v>98.18622061102451</c:v>
                </c:pt>
                <c:pt idx="9">
                  <c:v>0</c:v>
                </c:pt>
                <c:pt idx="10">
                  <c:v>128.86773470788819</c:v>
                </c:pt>
                <c:pt idx="11">
                  <c:v>0</c:v>
                </c:pt>
                <c:pt idx="12">
                  <c:v>290.96860408030295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8E-4F79-8CC4-8EF9AFD70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81872"/>
        <c:axId val="158879520"/>
      </c:barChart>
      <c:lineChart>
        <c:grouping val="standard"/>
        <c:varyColors val="0"/>
        <c:ser>
          <c:idx val="2"/>
          <c:order val="0"/>
          <c:tx>
            <c:strRef>
              <c:f>DATA!$E$30</c:f>
              <c:strCache>
                <c:ptCount val="1"/>
                <c:pt idx="0">
                  <c:v>  Dyn. Mod. 2020 BfS REFERENZ</c:v>
                </c:pt>
              </c:strCache>
            </c:strRef>
          </c:tx>
          <c:spPr>
            <a:ln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DATA!$G$55:$AU$55</c:f>
              <c:numCache>
                <c:formatCode>_ * #\,##0_ ;_ * \-#\,##0_ ;_ * "-"??_ ;_ @_ </c:formatCode>
                <c:ptCount val="41"/>
                <c:pt idx="0">
                  <c:v>-17.087120262334224</c:v>
                </c:pt>
                <c:pt idx="1">
                  <c:v>-11.189298266433298</c:v>
                </c:pt>
                <c:pt idx="2">
                  <c:v>-10.897406328447801</c:v>
                </c:pt>
                <c:pt idx="3">
                  <c:v>-9.557489288888064</c:v>
                </c:pt>
                <c:pt idx="4">
                  <c:v>-8.6180493271609748</c:v>
                </c:pt>
                <c:pt idx="5">
                  <c:v>-8.4391102929464523</c:v>
                </c:pt>
                <c:pt idx="6">
                  <c:v>-8.4562031914042564</c:v>
                </c:pt>
                <c:pt idx="7">
                  <c:v>-7.4298886894331417</c:v>
                </c:pt>
                <c:pt idx="8">
                  <c:v>-6.8052002893240342</c:v>
                </c:pt>
                <c:pt idx="9">
                  <c:v>-6.422234428990123</c:v>
                </c:pt>
                <c:pt idx="10">
                  <c:v>-6.0972096598890175</c:v>
                </c:pt>
                <c:pt idx="11">
                  <c:v>-6.5971497185652197</c:v>
                </c:pt>
                <c:pt idx="12">
                  <c:v>-6.8823302249173821</c:v>
                </c:pt>
                <c:pt idx="13">
                  <c:v>-6.7640910184195491</c:v>
                </c:pt>
                <c:pt idx="14">
                  <c:v>-6.6773014802969328</c:v>
                </c:pt>
                <c:pt idx="15">
                  <c:v>-6.6156993881024846</c:v>
                </c:pt>
                <c:pt idx="16">
                  <c:v>-6.5736950941377472</c:v>
                </c:pt>
                <c:pt idx="17">
                  <c:v>-6.5465033110037893</c:v>
                </c:pt>
                <c:pt idx="18">
                  <c:v>-6.5085405286655487</c:v>
                </c:pt>
                <c:pt idx="19">
                  <c:v>-6.4222985663831196</c:v>
                </c:pt>
                <c:pt idx="20">
                  <c:v>-6.2543353847952403</c:v>
                </c:pt>
                <c:pt idx="21">
                  <c:v>-5.978855763098295</c:v>
                </c:pt>
                <c:pt idx="22">
                  <c:v>-5.6056007718639194</c:v>
                </c:pt>
                <c:pt idx="23">
                  <c:v>-5.2574506145430178</c:v>
                </c:pt>
                <c:pt idx="24">
                  <c:v>-4.8358231036513644</c:v>
                </c:pt>
                <c:pt idx="25">
                  <c:v>-4.3856303542414707</c:v>
                </c:pt>
                <c:pt idx="26">
                  <c:v>-3.9287350849067479</c:v>
                </c:pt>
                <c:pt idx="27">
                  <c:v>-3.297772289979207</c:v>
                </c:pt>
                <c:pt idx="28">
                  <c:v>-2.6700865124024631</c:v>
                </c:pt>
                <c:pt idx="29">
                  <c:v>-1.992427039010181</c:v>
                </c:pt>
                <c:pt idx="30">
                  <c:v>-1.2654471195936594</c:v>
                </c:pt>
                <c:pt idx="31">
                  <c:v>-0.48966906809494049</c:v>
                </c:pt>
                <c:pt idx="32">
                  <c:v>0.33450959750462061</c:v>
                </c:pt>
                <c:pt idx="33">
                  <c:v>1.2068110344303022</c:v>
                </c:pt>
                <c:pt idx="34">
                  <c:v>2.1270727798483904</c:v>
                </c:pt>
                <c:pt idx="35">
                  <c:v>3.0952441569056646</c:v>
                </c:pt>
                <c:pt idx="36">
                  <c:v>4.1113833010989538</c:v>
                </c:pt>
                <c:pt idx="37">
                  <c:v>5.1756547478563562</c:v>
                </c:pt>
                <c:pt idx="38">
                  <c:v>6.2883275396371801</c:v>
                </c:pt>
                <c:pt idx="39">
                  <c:v>7.4497738212670583</c:v>
                </c:pt>
                <c:pt idx="40">
                  <c:v>8.6604678962555681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8E-4F79-8CC4-8EF9AFD70E1C}"/>
            </c:ext>
          </c:extLst>
        </c:ser>
        <c:ser>
          <c:idx val="1"/>
          <c:order val="1"/>
          <c:tx>
            <c:strRef>
              <c:f>DATA!$E$59</c:f>
              <c:strCache>
                <c:ptCount val="1"/>
                <c:pt idx="0">
                  <c:v>  Dyn. Mod. 2020 BfS HOCH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DATA!$G$30:$AU$30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DATA!$G$84:$AU$84</c:f>
              <c:numCache>
                <c:formatCode>_ * #\,##0_ ;_ * \-#\,##0_ ;_ * "-"??_ ;_ @_ </c:formatCode>
                <c:ptCount val="41"/>
                <c:pt idx="0">
                  <c:v>-17.087120262334224</c:v>
                </c:pt>
                <c:pt idx="1">
                  <c:v>-11.189298266433298</c:v>
                </c:pt>
                <c:pt idx="2">
                  <c:v>-10.897406328447801</c:v>
                </c:pt>
                <c:pt idx="3">
                  <c:v>-9.557489288888064</c:v>
                </c:pt>
                <c:pt idx="4">
                  <c:v>-8.6180493271609748</c:v>
                </c:pt>
                <c:pt idx="5">
                  <c:v>-8.4391102929464523</c:v>
                </c:pt>
                <c:pt idx="6">
                  <c:v>-8.4562031914042564</c:v>
                </c:pt>
                <c:pt idx="7">
                  <c:v>-7.0107941165756529</c:v>
                </c:pt>
                <c:pt idx="8">
                  <c:v>-6.1180140747997029</c:v>
                </c:pt>
                <c:pt idx="9">
                  <c:v>-5.7012050243238264</c:v>
                </c:pt>
                <c:pt idx="10">
                  <c:v>-5.4453615388790695</c:v>
                </c:pt>
                <c:pt idx="11">
                  <c:v>-6.3272025365760101</c:v>
                </c:pt>
                <c:pt idx="12">
                  <c:v>-6.9445974262285972</c:v>
                </c:pt>
                <c:pt idx="13">
                  <c:v>-7.1161882124270051</c:v>
                </c:pt>
                <c:pt idx="14">
                  <c:v>-7.3464938464876468</c:v>
                </c:pt>
                <c:pt idx="15">
                  <c:v>-7.6319248320160114</c:v>
                </c:pt>
                <c:pt idx="16">
                  <c:v>-7.9687814327575097</c:v>
                </c:pt>
                <c:pt idx="17">
                  <c:v>-8.3495507136605056</c:v>
                </c:pt>
                <c:pt idx="18">
                  <c:v>-8.7378445963316835</c:v>
                </c:pt>
                <c:pt idx="19">
                  <c:v>-9.0936947314880854</c:v>
                </c:pt>
                <c:pt idx="20">
                  <c:v>-9.3720407360050331</c:v>
                </c:pt>
                <c:pt idx="21">
                  <c:v>-9.5485300149724708</c:v>
                </c:pt>
                <c:pt idx="22">
                  <c:v>-9.6479290075125164</c:v>
                </c:pt>
                <c:pt idx="23">
                  <c:v>-9.7910617034283405</c:v>
                </c:pt>
                <c:pt idx="24">
                  <c:v>-9.8818530021279685</c:v>
                </c:pt>
                <c:pt idx="25">
                  <c:v>-9.9691571585340171</c:v>
                </c:pt>
                <c:pt idx="26">
                  <c:v>-10.062197017992503</c:v>
                </c:pt>
                <c:pt idx="27">
                  <c:v>-9.9869812851085271</c:v>
                </c:pt>
                <c:pt idx="28">
                  <c:v>-9.9404152564172819</c:v>
                </c:pt>
                <c:pt idx="29">
                  <c:v>-9.8627360239477184</c:v>
                </c:pt>
                <c:pt idx="30">
                  <c:v>-9.7551696994449912</c:v>
                </c:pt>
                <c:pt idx="31">
                  <c:v>-9.6188407581431647</c:v>
                </c:pt>
                <c:pt idx="32">
                  <c:v>-9.4547790352470429</c:v>
                </c:pt>
                <c:pt idx="33">
                  <c:v>-9.2639258350113778</c:v>
                </c:pt>
                <c:pt idx="34">
                  <c:v>-9.047139344210791</c:v>
                </c:pt>
                <c:pt idx="35">
                  <c:v>-8.8051994725201439</c:v>
                </c:pt>
                <c:pt idx="36">
                  <c:v>-8.5388122040817507</c:v>
                </c:pt>
                <c:pt idx="37">
                  <c:v>-8.2486135208216638</c:v>
                </c:pt>
                <c:pt idx="38">
                  <c:v>-7.9351729439882774</c:v>
                </c:pt>
                <c:pt idx="39">
                  <c:v>-7.5989967323159817</c:v>
                </c:pt>
                <c:pt idx="40">
                  <c:v>-7.2405307682812463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8E-4F79-8CC4-8EF9AFD70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81872"/>
        <c:axId val="158879520"/>
      </c:lineChart>
      <c:catAx>
        <c:axId val="15888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79520"/>
        <c:crossesAt val="0"/>
        <c:auto val="1"/>
        <c:lblAlgn val="ctr"/>
        <c:lblOffset val="100"/>
        <c:tickLblSkip val="5"/>
        <c:noMultiLvlLbl val="0"/>
      </c:catAx>
      <c:valAx>
        <c:axId val="158879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CH"/>
                  <a:t>1'000 Kubikmeter (fest)</a:t>
                </a:r>
              </a:p>
            </c:rich>
          </c:tx>
          <c:layout>
            <c:manualLayout>
              <c:xMode val="edge"/>
              <c:yMode val="edge"/>
              <c:x val="6.0811239174813302E-4"/>
              <c:y val="0.1108883989501312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58881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422132619895942"/>
          <c:y val="0.72543202099737536"/>
          <c:w val="0.36947451616857074"/>
          <c:h val="0.270915695538057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3</xdr:row>
      <xdr:rowOff>152400</xdr:rowOff>
    </xdr:from>
    <xdr:to>
      <xdr:col>9</xdr:col>
      <xdr:colOff>390525</xdr:colOff>
      <xdr:row>16</xdr:row>
      <xdr:rowOff>47625</xdr:rowOff>
    </xdr:to>
    <xdr:graphicFrame macro="">
      <xdr:nvGraphicFramePr>
        <xdr:cNvPr id="65823342" name="chart_BAUWERK_Input_BS">
          <a:extLst>
            <a:ext uri="{FF2B5EF4-FFF2-40B4-BE49-F238E27FC236}">
              <a16:creationId xmlns:a16="http://schemas.microsoft.com/office/drawing/2014/main" id="{00000000-0008-0000-0000-00006E62E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20</xdr:row>
      <xdr:rowOff>66675</xdr:rowOff>
    </xdr:from>
    <xdr:to>
      <xdr:col>9</xdr:col>
      <xdr:colOff>428624</xdr:colOff>
      <xdr:row>32</xdr:row>
      <xdr:rowOff>123825</xdr:rowOff>
    </xdr:to>
    <xdr:graphicFrame macro="">
      <xdr:nvGraphicFramePr>
        <xdr:cNvPr id="65823343" name="chart_BAUWERK_Output_Aushub">
          <a:extLst>
            <a:ext uri="{FF2B5EF4-FFF2-40B4-BE49-F238E27FC236}">
              <a16:creationId xmlns:a16="http://schemas.microsoft.com/office/drawing/2014/main" id="{00000000-0008-0000-0000-00006F62E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523874</xdr:colOff>
      <xdr:row>3</xdr:row>
      <xdr:rowOff>152400</xdr:rowOff>
    </xdr:from>
    <xdr:to>
      <xdr:col>17</xdr:col>
      <xdr:colOff>666750</xdr:colOff>
      <xdr:row>16</xdr:row>
      <xdr:rowOff>47625</xdr:rowOff>
    </xdr:to>
    <xdr:graphicFrame macro="">
      <xdr:nvGraphicFramePr>
        <xdr:cNvPr id="65823344" name="chart_BAUWERK_Output_RB-Mat">
          <a:extLst>
            <a:ext uri="{FF2B5EF4-FFF2-40B4-BE49-F238E27FC236}">
              <a16:creationId xmlns:a16="http://schemas.microsoft.com/office/drawing/2014/main" id="{00000000-0008-0000-0000-00007062E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514350</xdr:colOff>
      <xdr:row>20</xdr:row>
      <xdr:rowOff>47625</xdr:rowOff>
    </xdr:from>
    <xdr:to>
      <xdr:col>16</xdr:col>
      <xdr:colOff>787400</xdr:colOff>
      <xdr:row>32</xdr:row>
      <xdr:rowOff>104775</xdr:rowOff>
    </xdr:to>
    <xdr:graphicFrame macro="">
      <xdr:nvGraphicFramePr>
        <xdr:cNvPr id="11" name="chart_Bevoelkeru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4</xdr:row>
      <xdr:rowOff>0</xdr:rowOff>
    </xdr:from>
    <xdr:to>
      <xdr:col>18</xdr:col>
      <xdr:colOff>742951</xdr:colOff>
      <xdr:row>18</xdr:row>
      <xdr:rowOff>157370</xdr:rowOff>
    </xdr:to>
    <xdr:graphicFrame macro="">
      <xdr:nvGraphicFramePr>
        <xdr:cNvPr id="65075071" name="Diagramm 3">
          <a:extLst>
            <a:ext uri="{FF2B5EF4-FFF2-40B4-BE49-F238E27FC236}">
              <a16:creationId xmlns:a16="http://schemas.microsoft.com/office/drawing/2014/main" id="{00000000-0008-0000-0100-00007FF7E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19049</xdr:colOff>
      <xdr:row>19</xdr:row>
      <xdr:rowOff>152400</xdr:rowOff>
    </xdr:from>
    <xdr:to>
      <xdr:col>9</xdr:col>
      <xdr:colOff>733424</xdr:colOff>
      <xdr:row>35</xdr:row>
      <xdr:rowOff>0</xdr:rowOff>
    </xdr:to>
    <xdr:graphicFrame macro="">
      <xdr:nvGraphicFramePr>
        <xdr:cNvPr id="65075072" name="Diagramm 3">
          <a:extLst>
            <a:ext uri="{FF2B5EF4-FFF2-40B4-BE49-F238E27FC236}">
              <a16:creationId xmlns:a16="http://schemas.microsoft.com/office/drawing/2014/main" id="{00000000-0008-0000-0100-000080F7E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38098</xdr:colOff>
      <xdr:row>4</xdr:row>
      <xdr:rowOff>19050</xdr:rowOff>
    </xdr:from>
    <xdr:to>
      <xdr:col>9</xdr:col>
      <xdr:colOff>742949</xdr:colOff>
      <xdr:row>19</xdr:row>
      <xdr:rowOff>0</xdr:rowOff>
    </xdr:to>
    <xdr:graphicFrame macro="">
      <xdr:nvGraphicFramePr>
        <xdr:cNvPr id="65075073" name="Diagramm 3">
          <a:extLst>
            <a:ext uri="{FF2B5EF4-FFF2-40B4-BE49-F238E27FC236}">
              <a16:creationId xmlns:a16="http://schemas.microsoft.com/office/drawing/2014/main" id="{00000000-0008-0000-0100-000081F7E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57978</xdr:colOff>
      <xdr:row>19</xdr:row>
      <xdr:rowOff>165652</xdr:rowOff>
    </xdr:from>
    <xdr:to>
      <xdr:col>18</xdr:col>
      <xdr:colOff>742950</xdr:colOff>
      <xdr:row>34</xdr:row>
      <xdr:rowOff>142874</xdr:rowOff>
    </xdr:to>
    <xdr:graphicFrame macro="">
      <xdr:nvGraphicFramePr>
        <xdr:cNvPr id="11" name="Diagramm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47624</xdr:colOff>
      <xdr:row>36</xdr:row>
      <xdr:rowOff>19051</xdr:rowOff>
    </xdr:from>
    <xdr:to>
      <xdr:col>9</xdr:col>
      <xdr:colOff>723899</xdr:colOff>
      <xdr:row>50</xdr:row>
      <xdr:rowOff>133351</xdr:rowOff>
    </xdr:to>
    <xdr:graphicFrame macro="">
      <xdr:nvGraphicFramePr>
        <xdr:cNvPr id="6" name="Diagramm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16980</xdr:colOff>
      <xdr:row>36</xdr:row>
      <xdr:rowOff>6212</xdr:rowOff>
    </xdr:from>
    <xdr:to>
      <xdr:col>18</xdr:col>
      <xdr:colOff>742950</xdr:colOff>
      <xdr:row>50</xdr:row>
      <xdr:rowOff>133350</xdr:rowOff>
    </xdr:to>
    <xdr:graphicFrame macro="">
      <xdr:nvGraphicFramePr>
        <xdr:cNvPr id="7" name="Diagramm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0.23769</cdr:x>
      <cdr:y>0.8748</cdr:y>
    </cdr:from>
    <cdr:to>
      <cdr:x>0.94191</cdr:x>
      <cdr:y>0.95104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33499" y="1805608"/>
          <a:ext cx="3950805" cy="157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0.61672</cdr:x>
      <cdr:y>0.76488</cdr:y>
    </cdr:from>
    <cdr:to>
      <cdr:x>0.99197</cdr:x>
      <cdr:y>0.97027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901787" y="1797188"/>
          <a:ext cx="2374083" cy="482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de-CH" sz="800" i="1">
              <a:solidFill>
                <a:schemeClr val="accent1">
                  <a:lumMod val="75000"/>
                </a:schemeClr>
              </a:solidFill>
            </a:rPr>
            <a:t>*Schätzung: Die Werte </a:t>
          </a:r>
          <a:r>
            <a:rPr lang="de-CH" sz="800" i="1" baseline="0">
              <a:solidFill>
                <a:schemeClr val="accent1">
                  <a:lumMod val="75000"/>
                </a:schemeClr>
              </a:solidFill>
            </a:rPr>
            <a:t>der </a:t>
          </a:r>
          <a:r>
            <a:rPr lang="de-CH" sz="800" i="1">
              <a:solidFill>
                <a:schemeClr val="accent1">
                  <a:lumMod val="75000"/>
                </a:schemeClr>
              </a:solidFill>
            </a:rPr>
            <a:t>grauen gefärbten</a:t>
          </a:r>
          <a:r>
            <a:rPr lang="de-CH" sz="800" i="1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de-CH" sz="800" i="1">
              <a:solidFill>
                <a:schemeClr val="accent1">
                  <a:lumMod val="75000"/>
                </a:schemeClr>
              </a:solidFill>
            </a:rPr>
            <a:t>Säulen entsprechen jeweils den Mittelwerten aus den jeweiligen  Vor- und Nachjahren.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137996</xdr:colOff>
      <xdr:row>37</xdr:row>
      <xdr:rowOff>107227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693BD89-22C8-4C12-A1DE-04BFF3BCB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47756" cy="6309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4"/>
  <dimension ref="A1:M46"/>
  <sheetViews>
    <sheetView showGridLines="0" tabSelected="1" topLeftCell="A3" zoomScaleNormal="100" workbookViewId="0">
      <selection activeCell="S28" sqref="S28"/>
    </sheetView>
  </sheetViews>
  <sheetFormatPr baseColWidth="10" defaultColWidth="11.453125" defaultRowHeight="12.5" x14ac:dyDescent="0.25"/>
  <cols>
    <col min="1" max="1" width="2.54296875" customWidth="1"/>
    <col min="3" max="3" width="11.453125" customWidth="1"/>
    <col min="4" max="4" width="10" customWidth="1"/>
    <col min="8" max="8" width="11.453125" customWidth="1"/>
  </cols>
  <sheetData>
    <row r="1" spans="1:3" x14ac:dyDescent="0.25">
      <c r="A1" s="14"/>
      <c r="B1" s="14"/>
    </row>
    <row r="2" spans="1:3" ht="15.5" x14ac:dyDescent="0.35">
      <c r="B2" s="23" t="s">
        <v>63</v>
      </c>
    </row>
    <row r="4" spans="1:3" ht="13" x14ac:dyDescent="0.3">
      <c r="B4" s="14"/>
      <c r="C4" s="15"/>
    </row>
    <row r="5" spans="1:3" x14ac:dyDescent="0.25">
      <c r="B5" s="14"/>
    </row>
    <row r="6" spans="1:3" x14ac:dyDescent="0.25">
      <c r="B6" s="14"/>
    </row>
    <row r="14" spans="1:3" x14ac:dyDescent="0.25">
      <c r="B14" s="16"/>
    </row>
    <row r="16" spans="1:3" x14ac:dyDescent="0.25">
      <c r="B16" s="14"/>
    </row>
    <row r="18" spans="3:13" ht="13" x14ac:dyDescent="0.3">
      <c r="C18" s="1"/>
    </row>
    <row r="19" spans="3:13" ht="13" x14ac:dyDescent="0.3">
      <c r="C19" s="19"/>
      <c r="F19" s="17"/>
      <c r="G19" s="18"/>
      <c r="L19" s="17"/>
      <c r="M19" s="18"/>
    </row>
    <row r="29" spans="3:13" ht="13" x14ac:dyDescent="0.3">
      <c r="C29" s="1"/>
    </row>
    <row r="30" spans="3:13" x14ac:dyDescent="0.25">
      <c r="C30" s="14"/>
    </row>
    <row r="40" spans="5:6" x14ac:dyDescent="0.25">
      <c r="E40" s="14"/>
    </row>
    <row r="45" spans="5:6" x14ac:dyDescent="0.25">
      <c r="F45" s="17"/>
    </row>
    <row r="46" spans="5:6" x14ac:dyDescent="0.25">
      <c r="F46" s="17"/>
    </row>
  </sheetData>
  <dataConsolidate/>
  <pageMargins left="0.51181102362204722" right="0.51181102362204722" top="0.78740157480314965" bottom="0.78740157480314965" header="0.31496062992125984" footer="0.31496062992125984"/>
  <pageSetup paperSize="9" scale="75" orientation="landscape" verticalDpi="4" r:id="rId1"/>
  <customProperties>
    <customPr name="LastActive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8"/>
  <dimension ref="A1:S52"/>
  <sheetViews>
    <sheetView showGridLines="0" topLeftCell="A12" zoomScaleNormal="100" workbookViewId="0">
      <selection activeCell="R53" sqref="R53"/>
    </sheetView>
  </sheetViews>
  <sheetFormatPr baseColWidth="10" defaultColWidth="11.453125" defaultRowHeight="12.5" x14ac:dyDescent="0.25"/>
  <cols>
    <col min="1" max="1" width="3.36328125" customWidth="1"/>
    <col min="2" max="2" width="6" customWidth="1"/>
    <col min="3" max="3" width="11.453125" customWidth="1"/>
    <col min="4" max="4" width="10" customWidth="1"/>
    <col min="8" max="8" width="11.453125" customWidth="1"/>
    <col min="11" max="11" width="6" customWidth="1"/>
    <col min="20" max="20" width="6" customWidth="1"/>
  </cols>
  <sheetData>
    <row r="1" spans="1:19" x14ac:dyDescent="0.25">
      <c r="A1" s="14"/>
      <c r="C1" s="34"/>
      <c r="D1" s="34"/>
      <c r="E1" s="34"/>
      <c r="F1" s="34"/>
      <c r="G1" s="34"/>
      <c r="H1" s="34"/>
      <c r="I1" s="34"/>
      <c r="J1" s="34"/>
      <c r="L1" s="34"/>
      <c r="M1" s="34"/>
      <c r="N1" s="34"/>
      <c r="O1" s="34"/>
      <c r="P1" s="34"/>
      <c r="Q1" s="34"/>
      <c r="R1" s="34"/>
      <c r="S1" s="34"/>
    </row>
    <row r="2" spans="1:19" ht="15.5" x14ac:dyDescent="0.35">
      <c r="B2" s="23" t="s">
        <v>68</v>
      </c>
    </row>
    <row r="4" spans="1:19" ht="13" x14ac:dyDescent="0.3">
      <c r="C4" s="15"/>
    </row>
    <row r="18" spans="3:13" ht="13" x14ac:dyDescent="0.3">
      <c r="C18" s="1"/>
    </row>
    <row r="19" spans="3:13" ht="13" x14ac:dyDescent="0.3">
      <c r="C19" s="19"/>
      <c r="F19" s="17"/>
      <c r="G19" s="18"/>
      <c r="L19" s="17"/>
      <c r="M19" s="18"/>
    </row>
    <row r="20" spans="3:13" ht="13" x14ac:dyDescent="0.3">
      <c r="C20" s="15"/>
    </row>
    <row r="28" spans="3:13" ht="13" x14ac:dyDescent="0.3">
      <c r="C28" s="1"/>
    </row>
    <row r="29" spans="3:13" x14ac:dyDescent="0.25">
      <c r="C29" s="14"/>
    </row>
    <row r="36" spans="3:12" ht="13" x14ac:dyDescent="0.3">
      <c r="C36" s="15"/>
    </row>
    <row r="38" spans="3:12" x14ac:dyDescent="0.25">
      <c r="E38" s="14"/>
    </row>
    <row r="43" spans="3:12" x14ac:dyDescent="0.25">
      <c r="F43" s="17"/>
    </row>
    <row r="44" spans="3:12" x14ac:dyDescent="0.25">
      <c r="F44" s="17"/>
    </row>
    <row r="48" spans="3:12" x14ac:dyDescent="0.25">
      <c r="L48" s="27"/>
    </row>
    <row r="52" spans="3:3" ht="13" x14ac:dyDescent="0.3">
      <c r="C52" s="15"/>
    </row>
  </sheetData>
  <pageMargins left="0.51181102362204722" right="0.51181102362204722" top="0.78740157480314965" bottom="0.78740157480314965" header="0.31496062992125984" footer="0.31496062992125984"/>
  <pageSetup paperSize="9" scale="75" orientation="landscape" r:id="rId1"/>
  <customProperties>
    <customPr name="LastActive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5"/>
  <dimension ref="B1:AU238"/>
  <sheetViews>
    <sheetView zoomScale="90" zoomScaleNormal="90" workbookViewId="0">
      <pane xSplit="7" topLeftCell="O1" activePane="topRight" state="frozen"/>
      <selection pane="topRight"/>
    </sheetView>
  </sheetViews>
  <sheetFormatPr baseColWidth="10" defaultRowHeight="12.5" x14ac:dyDescent="0.25"/>
  <cols>
    <col min="1" max="1" width="2.08984375" customWidth="1"/>
    <col min="2" max="2" width="6" customWidth="1"/>
    <col min="3" max="3" width="29" customWidth="1"/>
    <col min="4" max="4" width="31.08984375" customWidth="1"/>
    <col min="5" max="5" width="41.54296875" customWidth="1"/>
    <col min="6" max="6" width="21.36328125" customWidth="1"/>
    <col min="7" max="7" width="22.08984375" customWidth="1"/>
    <col min="8" max="12" width="15.54296875" bestFit="1" customWidth="1"/>
    <col min="13" max="13" width="29.1796875" customWidth="1"/>
    <col min="14" max="32" width="15.54296875" bestFit="1" customWidth="1"/>
    <col min="33" max="33" width="12.54296875" customWidth="1"/>
  </cols>
  <sheetData>
    <row r="1" spans="2:47" s="1" customFormat="1" ht="24" customHeight="1" x14ac:dyDescent="0.3">
      <c r="B1" s="4" t="s">
        <v>56</v>
      </c>
      <c r="C1" s="4"/>
      <c r="D1" s="4"/>
      <c r="E1" s="4" t="s">
        <v>62</v>
      </c>
      <c r="F1" s="4"/>
      <c r="G1" s="1">
        <v>2010</v>
      </c>
      <c r="H1" s="1">
        <v>2011</v>
      </c>
      <c r="I1" s="1">
        <v>2012</v>
      </c>
      <c r="J1" s="1">
        <v>2013</v>
      </c>
      <c r="K1" s="1">
        <v>2014</v>
      </c>
      <c r="L1" s="1">
        <v>2015</v>
      </c>
      <c r="M1" s="1">
        <v>2016</v>
      </c>
      <c r="N1" s="1">
        <v>2017</v>
      </c>
      <c r="O1" s="1">
        <v>2018</v>
      </c>
      <c r="P1" s="1">
        <v>2019</v>
      </c>
      <c r="Q1" s="1">
        <v>2020</v>
      </c>
      <c r="R1" s="1">
        <v>2021</v>
      </c>
      <c r="S1" s="1">
        <v>2022</v>
      </c>
      <c r="T1" s="1">
        <v>2023</v>
      </c>
      <c r="U1" s="1">
        <v>2024</v>
      </c>
      <c r="V1" s="1">
        <v>2025</v>
      </c>
      <c r="W1" s="1">
        <v>2026</v>
      </c>
      <c r="X1" s="1">
        <v>2027</v>
      </c>
      <c r="Y1" s="1">
        <v>2028</v>
      </c>
      <c r="Z1" s="1">
        <v>2029</v>
      </c>
      <c r="AA1" s="1">
        <v>2030</v>
      </c>
      <c r="AB1" s="1">
        <v>2031</v>
      </c>
      <c r="AC1" s="1">
        <v>2032</v>
      </c>
      <c r="AD1" s="1">
        <v>2033</v>
      </c>
      <c r="AE1" s="1">
        <v>2034</v>
      </c>
      <c r="AF1" s="1">
        <v>2035</v>
      </c>
      <c r="AG1" s="1">
        <v>2036</v>
      </c>
      <c r="AH1" s="1">
        <v>2037</v>
      </c>
      <c r="AI1" s="1">
        <v>2038</v>
      </c>
      <c r="AJ1" s="1">
        <v>2039</v>
      </c>
      <c r="AK1" s="1">
        <v>2040</v>
      </c>
      <c r="AL1" s="1">
        <v>2041</v>
      </c>
      <c r="AM1" s="1">
        <v>2042</v>
      </c>
      <c r="AN1" s="1">
        <v>2043</v>
      </c>
      <c r="AO1" s="1">
        <v>2044</v>
      </c>
      <c r="AP1" s="1">
        <v>2045</v>
      </c>
      <c r="AQ1" s="1">
        <v>2046</v>
      </c>
      <c r="AR1" s="1">
        <v>2047</v>
      </c>
      <c r="AS1" s="1">
        <v>2048</v>
      </c>
      <c r="AT1" s="1">
        <v>2049</v>
      </c>
      <c r="AU1" s="1">
        <v>2050</v>
      </c>
    </row>
    <row r="2" spans="2:47" ht="14" x14ac:dyDescent="0.3">
      <c r="B2" s="3"/>
      <c r="C2" s="5" t="s">
        <v>21</v>
      </c>
      <c r="D2" s="5" t="s">
        <v>22</v>
      </c>
      <c r="E2" s="5" t="s">
        <v>73</v>
      </c>
      <c r="F2" s="5" t="s">
        <v>24</v>
      </c>
      <c r="G2" s="9" t="s">
        <v>50</v>
      </c>
      <c r="H2" s="9" t="s">
        <v>50</v>
      </c>
      <c r="I2" s="9" t="s">
        <v>50</v>
      </c>
      <c r="J2" s="9" t="s">
        <v>50</v>
      </c>
      <c r="K2" s="9" t="s">
        <v>50</v>
      </c>
      <c r="L2" s="9" t="s">
        <v>50</v>
      </c>
      <c r="M2" s="9" t="s">
        <v>50</v>
      </c>
      <c r="N2" s="9" t="s">
        <v>50</v>
      </c>
      <c r="O2" s="9" t="s">
        <v>50</v>
      </c>
      <c r="P2" s="9" t="s">
        <v>50</v>
      </c>
      <c r="Q2" s="9" t="s">
        <v>50</v>
      </c>
      <c r="R2" s="9" t="s">
        <v>50</v>
      </c>
      <c r="S2" s="9" t="s">
        <v>50</v>
      </c>
      <c r="T2" s="9" t="s">
        <v>50</v>
      </c>
      <c r="U2" s="9" t="s">
        <v>50</v>
      </c>
      <c r="V2" s="9" t="s">
        <v>50</v>
      </c>
      <c r="W2" s="9" t="s">
        <v>50</v>
      </c>
      <c r="X2" s="9" t="s">
        <v>50</v>
      </c>
      <c r="Y2" s="9" t="s">
        <v>50</v>
      </c>
      <c r="Z2" s="9" t="s">
        <v>50</v>
      </c>
      <c r="AA2" s="9" t="s">
        <v>50</v>
      </c>
      <c r="AB2" s="9" t="s">
        <v>50</v>
      </c>
      <c r="AC2" s="9" t="s">
        <v>50</v>
      </c>
      <c r="AD2" s="9" t="s">
        <v>50</v>
      </c>
      <c r="AE2" s="9" t="s">
        <v>50</v>
      </c>
      <c r="AF2" s="9" t="s">
        <v>50</v>
      </c>
      <c r="AG2" s="9" t="s">
        <v>50</v>
      </c>
      <c r="AH2" s="9" t="s">
        <v>50</v>
      </c>
      <c r="AI2" s="9" t="s">
        <v>50</v>
      </c>
      <c r="AJ2" s="9" t="s">
        <v>50</v>
      </c>
      <c r="AK2" s="9" t="s">
        <v>50</v>
      </c>
      <c r="AL2" s="9" t="s">
        <v>50</v>
      </c>
      <c r="AM2" s="9" t="s">
        <v>50</v>
      </c>
      <c r="AN2" s="9" t="s">
        <v>50</v>
      </c>
      <c r="AO2" s="9" t="s">
        <v>50</v>
      </c>
      <c r="AP2" s="9" t="s">
        <v>50</v>
      </c>
      <c r="AQ2" s="9" t="s">
        <v>50</v>
      </c>
      <c r="AR2" s="9" t="s">
        <v>50</v>
      </c>
      <c r="AS2" s="9" t="s">
        <v>50</v>
      </c>
      <c r="AT2" s="9" t="s">
        <v>50</v>
      </c>
      <c r="AU2" s="9" t="s">
        <v>50</v>
      </c>
    </row>
    <row r="3" spans="2:47" ht="13" x14ac:dyDescent="0.3">
      <c r="B3" s="13">
        <v>1</v>
      </c>
      <c r="C3" s="12" t="s">
        <v>25</v>
      </c>
      <c r="D3" s="12" t="s">
        <v>26</v>
      </c>
      <c r="E3" s="12" t="s">
        <v>88</v>
      </c>
      <c r="F3" s="12" t="s">
        <v>51</v>
      </c>
      <c r="G3" s="2">
        <v>253</v>
      </c>
      <c r="H3" s="1"/>
      <c r="I3" s="1"/>
      <c r="J3" s="2">
        <v>272.00245932683714</v>
      </c>
      <c r="K3" s="2">
        <v>270</v>
      </c>
      <c r="L3" s="2">
        <v>255.00046780286962</v>
      </c>
      <c r="M3" s="28" t="s">
        <v>131</v>
      </c>
      <c r="N3" s="28"/>
      <c r="O3" s="28" t="s">
        <v>131</v>
      </c>
      <c r="P3" s="28" t="s">
        <v>131</v>
      </c>
      <c r="Q3" s="28" t="s">
        <v>131</v>
      </c>
      <c r="R3" s="28"/>
      <c r="S3" s="28" t="s">
        <v>131</v>
      </c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</row>
    <row r="4" spans="2:47" x14ac:dyDescent="0.25">
      <c r="B4" s="13">
        <v>2</v>
      </c>
      <c r="C4" s="12" t="s">
        <v>25</v>
      </c>
      <c r="D4" s="12" t="s">
        <v>27</v>
      </c>
      <c r="E4" s="12" t="s">
        <v>89</v>
      </c>
      <c r="F4" s="12" t="s">
        <v>28</v>
      </c>
      <c r="G4" s="2">
        <v>20</v>
      </c>
      <c r="J4" s="2">
        <v>4.9400004426053004</v>
      </c>
      <c r="K4" s="2">
        <v>5</v>
      </c>
      <c r="L4" s="2">
        <v>4.845768508659857</v>
      </c>
      <c r="M4" s="28" t="s">
        <v>131</v>
      </c>
      <c r="N4" s="28"/>
      <c r="O4" s="28" t="s">
        <v>131</v>
      </c>
      <c r="P4" s="28" t="s">
        <v>131</v>
      </c>
      <c r="Q4" s="28" t="s">
        <v>131</v>
      </c>
      <c r="R4" s="28"/>
      <c r="S4" s="28" t="s">
        <v>131</v>
      </c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</row>
    <row r="5" spans="2:47" x14ac:dyDescent="0.25">
      <c r="B5" s="13">
        <v>3</v>
      </c>
      <c r="C5" s="12" t="s">
        <v>25</v>
      </c>
      <c r="D5" s="12" t="s">
        <v>70</v>
      </c>
      <c r="E5" s="12" t="s">
        <v>72</v>
      </c>
      <c r="F5" s="12" t="s">
        <v>29</v>
      </c>
      <c r="G5" s="2">
        <v>233</v>
      </c>
      <c r="J5" s="2">
        <v>334.76323717737472</v>
      </c>
      <c r="K5" s="2">
        <v>270</v>
      </c>
      <c r="L5" s="2">
        <v>189.99993980137933</v>
      </c>
      <c r="M5" s="28">
        <v>289.99949310819176</v>
      </c>
      <c r="N5" s="28"/>
      <c r="O5" s="28">
        <v>189.99822156401575</v>
      </c>
      <c r="P5" s="28"/>
      <c r="Q5" s="28">
        <v>379.93188343500867</v>
      </c>
      <c r="R5" s="28"/>
      <c r="S5" s="28">
        <v>284.33609993445168</v>
      </c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</row>
    <row r="6" spans="2:47" x14ac:dyDescent="0.25">
      <c r="B6" s="13">
        <v>4</v>
      </c>
      <c r="C6" s="12" t="s">
        <v>30</v>
      </c>
      <c r="D6" s="12" t="s">
        <v>25</v>
      </c>
      <c r="E6" s="12" t="s">
        <v>5</v>
      </c>
      <c r="F6" s="12" t="s">
        <v>28</v>
      </c>
      <c r="G6" s="2">
        <v>12</v>
      </c>
      <c r="J6" s="2">
        <v>36.414426975000005</v>
      </c>
      <c r="K6" s="2">
        <v>30</v>
      </c>
      <c r="L6" s="2">
        <v>28.098150000108451</v>
      </c>
      <c r="M6" s="28">
        <v>28.23025235810028</v>
      </c>
      <c r="N6" s="28"/>
      <c r="O6" s="28">
        <v>27.977764743465265</v>
      </c>
      <c r="P6" s="28"/>
      <c r="Q6" s="28">
        <v>18.996629745225651</v>
      </c>
      <c r="R6" s="28"/>
      <c r="S6" s="28">
        <v>18.833276239809742</v>
      </c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2:47" x14ac:dyDescent="0.25">
      <c r="B7" s="13">
        <v>5</v>
      </c>
      <c r="C7" s="12" t="s">
        <v>31</v>
      </c>
      <c r="D7" s="12" t="s">
        <v>25</v>
      </c>
      <c r="E7" s="12" t="s">
        <v>7</v>
      </c>
      <c r="F7" s="12" t="s">
        <v>29</v>
      </c>
      <c r="G7" s="2">
        <v>211</v>
      </c>
      <c r="J7" s="2">
        <v>160.25538189397415</v>
      </c>
      <c r="K7" s="2">
        <v>170</v>
      </c>
      <c r="L7" s="2">
        <v>180.08408559163817</v>
      </c>
      <c r="M7" s="28">
        <v>142.00301660936768</v>
      </c>
      <c r="N7" s="28"/>
      <c r="O7" s="28">
        <v>149.74624680678878</v>
      </c>
      <c r="P7" s="28"/>
      <c r="Q7" s="28">
        <v>259.99852797384375</v>
      </c>
      <c r="R7" s="28"/>
      <c r="S7" s="28">
        <v>206.29172902106447</v>
      </c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2:47" x14ac:dyDescent="0.25">
      <c r="B8" s="13">
        <v>6</v>
      </c>
      <c r="C8" s="12" t="s">
        <v>32</v>
      </c>
      <c r="D8" s="12" t="s">
        <v>25</v>
      </c>
      <c r="E8" s="12" t="s">
        <v>6</v>
      </c>
      <c r="F8" s="12" t="s">
        <v>55</v>
      </c>
      <c r="G8" s="2">
        <v>12</v>
      </c>
      <c r="J8" s="2">
        <v>35</v>
      </c>
      <c r="K8" s="2">
        <v>10</v>
      </c>
      <c r="L8" s="2">
        <v>10</v>
      </c>
      <c r="M8" s="28">
        <v>10</v>
      </c>
      <c r="N8" s="28"/>
      <c r="O8" s="28">
        <v>10</v>
      </c>
      <c r="P8" s="28"/>
      <c r="Q8" s="28">
        <v>10</v>
      </c>
      <c r="R8" s="28"/>
      <c r="S8" s="28">
        <v>10</v>
      </c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2:47" x14ac:dyDescent="0.25">
      <c r="B9" s="13">
        <v>7</v>
      </c>
      <c r="C9" s="12" t="s">
        <v>34</v>
      </c>
      <c r="D9" s="12" t="s">
        <v>25</v>
      </c>
      <c r="E9" s="12" t="s">
        <v>71</v>
      </c>
      <c r="F9" s="12" t="s">
        <v>35</v>
      </c>
      <c r="G9" s="2">
        <v>290</v>
      </c>
      <c r="J9" s="2">
        <v>350.00053694820474</v>
      </c>
      <c r="K9" s="2">
        <v>345</v>
      </c>
      <c r="L9" s="2">
        <v>390.04265797952655</v>
      </c>
      <c r="M9" s="28">
        <v>270.43257214306914</v>
      </c>
      <c r="N9" s="28"/>
      <c r="O9" s="28">
        <v>283.00124190503703</v>
      </c>
      <c r="P9" s="28">
        <v>0</v>
      </c>
      <c r="Q9" s="28">
        <v>235.94726273990662</v>
      </c>
      <c r="R9" s="28"/>
      <c r="S9" s="28">
        <v>175.35149429719317</v>
      </c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</row>
    <row r="10" spans="2:47" x14ac:dyDescent="0.25">
      <c r="B10" s="13">
        <v>8</v>
      </c>
      <c r="C10" s="12" t="s">
        <v>36</v>
      </c>
      <c r="D10" s="12" t="s">
        <v>30</v>
      </c>
      <c r="E10" s="12" t="s">
        <v>37</v>
      </c>
      <c r="F10" s="12" t="s">
        <v>28</v>
      </c>
      <c r="G10" s="22">
        <v>208.28261692287595</v>
      </c>
      <c r="H10" s="22"/>
      <c r="I10" s="22"/>
      <c r="J10" s="22">
        <v>342.59592891038693</v>
      </c>
      <c r="K10" s="22">
        <v>230.19374848116195</v>
      </c>
      <c r="L10" s="22">
        <v>213.63175183208287</v>
      </c>
      <c r="M10" s="22">
        <v>270.73088675427681</v>
      </c>
      <c r="N10" s="29"/>
      <c r="O10" s="29">
        <v>345.39887843775165</v>
      </c>
      <c r="P10" s="29"/>
      <c r="Q10" s="29">
        <v>254.49551171555154</v>
      </c>
      <c r="R10" s="29"/>
      <c r="S10" s="29">
        <v>286.62221156774342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</row>
    <row r="11" spans="2:47" x14ac:dyDescent="0.25">
      <c r="B11" s="13">
        <v>9</v>
      </c>
      <c r="C11" s="12" t="s">
        <v>36</v>
      </c>
      <c r="D11" s="12" t="s">
        <v>31</v>
      </c>
      <c r="E11" s="12" t="s">
        <v>38</v>
      </c>
      <c r="F11" s="12" t="s">
        <v>29</v>
      </c>
      <c r="G11" s="22">
        <v>727.5033590187752</v>
      </c>
      <c r="H11" s="22"/>
      <c r="I11" s="22"/>
      <c r="J11" s="22">
        <v>907.61762121087452</v>
      </c>
      <c r="K11" s="22">
        <v>915.0440513478195</v>
      </c>
      <c r="L11" s="22">
        <v>890.45710168931669</v>
      </c>
      <c r="M11" s="22">
        <v>777.85711193705208</v>
      </c>
      <c r="N11" s="28"/>
      <c r="O11" s="28">
        <v>764.58163646454648</v>
      </c>
      <c r="P11" s="28"/>
      <c r="Q11" s="28">
        <v>656.5422109664396</v>
      </c>
      <c r="R11" s="28"/>
      <c r="S11" s="28">
        <v>863.12435299102299</v>
      </c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</row>
    <row r="12" spans="2:47" x14ac:dyDescent="0.25">
      <c r="B12" s="13">
        <v>10</v>
      </c>
      <c r="C12" s="12" t="s">
        <v>30</v>
      </c>
      <c r="D12" s="12" t="s">
        <v>27</v>
      </c>
      <c r="E12" s="12" t="s">
        <v>9</v>
      </c>
      <c r="F12" s="12" t="s">
        <v>28</v>
      </c>
      <c r="G12" s="22">
        <v>52.182858037943532</v>
      </c>
      <c r="H12" s="22"/>
      <c r="I12" s="22"/>
      <c r="J12" s="22">
        <v>20.628475327060723</v>
      </c>
      <c r="K12" s="22">
        <v>28.817606065029928</v>
      </c>
      <c r="L12" s="22">
        <v>28.155987868364114</v>
      </c>
      <c r="M12" s="22">
        <v>33.528612749992575</v>
      </c>
      <c r="N12" s="28"/>
      <c r="O12" s="28">
        <v>32.961897658643935</v>
      </c>
      <c r="P12" s="28"/>
      <c r="Q12" s="28">
        <v>64.753864548944307</v>
      </c>
      <c r="R12" s="28"/>
      <c r="S12" s="28">
        <v>34.992102859321555</v>
      </c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2:47" x14ac:dyDescent="0.25">
      <c r="B13" s="13">
        <v>11</v>
      </c>
      <c r="C13" s="12" t="s">
        <v>30</v>
      </c>
      <c r="D13" s="12" t="s">
        <v>32</v>
      </c>
      <c r="E13" s="12" t="s">
        <v>10</v>
      </c>
      <c r="F13" s="12" t="s">
        <v>28</v>
      </c>
      <c r="G13" s="22">
        <v>150.97120412349176</v>
      </c>
      <c r="H13" s="22"/>
      <c r="I13" s="22"/>
      <c r="J13" s="22">
        <v>288.90724246714041</v>
      </c>
      <c r="K13" s="22">
        <v>164.86550557665652</v>
      </c>
      <c r="L13" s="22">
        <v>150.63384082018823</v>
      </c>
      <c r="M13" s="22">
        <v>158.10914842424657</v>
      </c>
      <c r="N13" s="28"/>
      <c r="O13" s="28">
        <v>248.54524520312128</v>
      </c>
      <c r="P13" s="28"/>
      <c r="Q13" s="28">
        <v>179.02086398982792</v>
      </c>
      <c r="R13" s="28"/>
      <c r="S13" s="28">
        <v>187.9322874651935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</row>
    <row r="14" spans="2:47" x14ac:dyDescent="0.25">
      <c r="B14" s="13">
        <v>12</v>
      </c>
      <c r="C14" s="12" t="s">
        <v>30</v>
      </c>
      <c r="D14" s="12" t="s">
        <v>26</v>
      </c>
      <c r="E14" s="12" t="s">
        <v>11</v>
      </c>
      <c r="F14" s="12" t="s">
        <v>39</v>
      </c>
      <c r="G14" s="22">
        <v>28.128554761440643</v>
      </c>
      <c r="H14" s="22"/>
      <c r="I14" s="22"/>
      <c r="J14" s="22">
        <v>29.705787103236656</v>
      </c>
      <c r="K14" s="22">
        <v>36.510636839475509</v>
      </c>
      <c r="L14" s="22">
        <v>36.510636839475509</v>
      </c>
      <c r="M14" s="22">
        <v>63.28924821324145</v>
      </c>
      <c r="N14" s="28"/>
      <c r="O14" s="28">
        <v>49.224970832521123</v>
      </c>
      <c r="P14" s="28"/>
      <c r="Q14" s="28">
        <v>47.031376108591061</v>
      </c>
      <c r="R14" s="28"/>
      <c r="S14" s="28">
        <v>49.888245028542485</v>
      </c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2:47" x14ac:dyDescent="0.25">
      <c r="B15" s="13">
        <v>13</v>
      </c>
      <c r="C15" s="12" t="s">
        <v>32</v>
      </c>
      <c r="D15" s="12" t="s">
        <v>26</v>
      </c>
      <c r="E15" s="12" t="s">
        <v>13</v>
      </c>
      <c r="F15" s="12" t="s">
        <v>55</v>
      </c>
      <c r="G15" s="22">
        <v>131.42264391731717</v>
      </c>
      <c r="H15" s="22"/>
      <c r="I15" s="22"/>
      <c r="J15" s="22">
        <v>242.35095276845482</v>
      </c>
      <c r="K15" s="22">
        <v>151.56819546512338</v>
      </c>
      <c r="L15" s="22">
        <v>136.11482559558257</v>
      </c>
      <c r="M15" s="22">
        <v>143.36587397151919</v>
      </c>
      <c r="N15" s="28"/>
      <c r="O15" s="28">
        <v>226.11798294296517</v>
      </c>
      <c r="P15" s="28"/>
      <c r="Q15" s="28">
        <v>151.1187775908451</v>
      </c>
      <c r="R15" s="28"/>
      <c r="S15" s="28">
        <v>166.65635021728187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</row>
    <row r="16" spans="2:47" x14ac:dyDescent="0.25">
      <c r="B16" s="13">
        <v>14</v>
      </c>
      <c r="C16" s="12" t="s">
        <v>31</v>
      </c>
      <c r="D16" s="12" t="s">
        <v>36</v>
      </c>
      <c r="E16" s="12" t="s">
        <v>14</v>
      </c>
      <c r="F16" s="12" t="s">
        <v>54</v>
      </c>
      <c r="G16" s="22">
        <v>21.825100770563253</v>
      </c>
      <c r="H16" s="22"/>
      <c r="I16" s="22"/>
      <c r="J16" s="22">
        <v>27.228528636326235</v>
      </c>
      <c r="K16" s="22">
        <v>27.451321540434584</v>
      </c>
      <c r="L16" s="22">
        <v>44.522855084465839</v>
      </c>
      <c r="M16" s="22">
        <v>38.892855596852606</v>
      </c>
      <c r="N16" s="28"/>
      <c r="O16" s="28">
        <v>39.758245096156415</v>
      </c>
      <c r="P16" s="28"/>
      <c r="Q16" s="28">
        <v>34.140194970254861</v>
      </c>
      <c r="R16" s="28"/>
      <c r="S16" s="28">
        <v>17.262487059820458</v>
      </c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</row>
    <row r="17" spans="2:47" x14ac:dyDescent="0.25">
      <c r="B17" s="13">
        <v>15</v>
      </c>
      <c r="C17" s="12" t="s">
        <v>31</v>
      </c>
      <c r="D17" s="12" t="s">
        <v>16</v>
      </c>
      <c r="E17" s="12" t="s">
        <v>90</v>
      </c>
      <c r="F17" s="12" t="s">
        <v>29</v>
      </c>
      <c r="G17" s="22">
        <v>411.01537196105278</v>
      </c>
      <c r="H17" s="22"/>
      <c r="I17" s="22"/>
      <c r="J17" s="22">
        <v>706.51944636241103</v>
      </c>
      <c r="K17" s="22">
        <v>685.56618801021125</v>
      </c>
      <c r="L17" s="22">
        <v>627.56050564057216</v>
      </c>
      <c r="M17" s="22">
        <v>568.18052658916099</v>
      </c>
      <c r="N17" s="2"/>
      <c r="O17" s="2">
        <v>546.78762401241306</v>
      </c>
      <c r="P17" s="2">
        <v>0</v>
      </c>
      <c r="Q17" s="2">
        <v>339.42451063851559</v>
      </c>
      <c r="R17" s="2"/>
      <c r="S17" s="2">
        <v>599.00329231955993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</row>
    <row r="18" spans="2:47" x14ac:dyDescent="0.25">
      <c r="B18" s="13">
        <v>16</v>
      </c>
      <c r="C18" s="12" t="s">
        <v>31</v>
      </c>
      <c r="D18" s="12" t="s">
        <v>34</v>
      </c>
      <c r="E18" s="12" t="s">
        <v>17</v>
      </c>
      <c r="F18" s="12" t="s">
        <v>41</v>
      </c>
      <c r="G18" s="22">
        <v>83.662886287159139</v>
      </c>
      <c r="H18" s="22"/>
      <c r="I18" s="22"/>
      <c r="J18" s="22">
        <v>13.614264318163118</v>
      </c>
      <c r="K18" s="22">
        <v>32.026541797173685</v>
      </c>
      <c r="L18" s="22">
        <v>38.28965537264061</v>
      </c>
      <c r="M18" s="22">
        <v>28.78071314167093</v>
      </c>
      <c r="N18" s="28"/>
      <c r="O18" s="28">
        <v>28.289520549188218</v>
      </c>
      <c r="P18" s="28"/>
      <c r="Q18" s="28">
        <v>22.978977383825381</v>
      </c>
      <c r="R18" s="28"/>
      <c r="S18" s="28">
        <v>40.566844590578086</v>
      </c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</row>
    <row r="19" spans="2:47" x14ac:dyDescent="0.25">
      <c r="B19" s="13">
        <v>17</v>
      </c>
      <c r="C19" s="12" t="s">
        <v>19</v>
      </c>
      <c r="D19" s="12" t="s">
        <v>34</v>
      </c>
      <c r="E19" s="12" t="s">
        <v>74</v>
      </c>
      <c r="F19" s="12" t="s">
        <v>52</v>
      </c>
      <c r="G19" s="22">
        <v>723.93392500104403</v>
      </c>
      <c r="H19" s="22"/>
      <c r="I19" s="22"/>
      <c r="J19" s="22">
        <v>1068.2195239308255</v>
      </c>
      <c r="K19" s="22">
        <v>816.32614669034842</v>
      </c>
      <c r="L19" s="22">
        <v>902.90757589255895</v>
      </c>
      <c r="M19" s="22">
        <v>665.68510686381399</v>
      </c>
      <c r="N19" s="28"/>
      <c r="O19" s="28">
        <v>638.59962496540425</v>
      </c>
      <c r="P19" s="28">
        <v>0</v>
      </c>
      <c r="Q19" s="28">
        <v>590.48865936563607</v>
      </c>
      <c r="R19" s="28"/>
      <c r="S19" s="28">
        <v>592.37078817370866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</row>
    <row r="20" spans="2:47" x14ac:dyDescent="0.25">
      <c r="B20" s="13">
        <v>18</v>
      </c>
      <c r="C20" s="12" t="s">
        <v>34</v>
      </c>
      <c r="D20" s="12" t="s">
        <v>26</v>
      </c>
      <c r="E20" s="12" t="s">
        <v>75</v>
      </c>
      <c r="F20" s="12" t="s">
        <v>35</v>
      </c>
      <c r="G20" s="22">
        <v>461.06503452519735</v>
      </c>
      <c r="H20" s="22"/>
      <c r="I20" s="22"/>
      <c r="J20" s="22">
        <v>623.64987248549915</v>
      </c>
      <c r="K20" s="22">
        <v>418.51741964611682</v>
      </c>
      <c r="L20" s="22">
        <v>457.0348502404147</v>
      </c>
      <c r="M20" s="22">
        <v>651.37930045649296</v>
      </c>
      <c r="N20" s="28"/>
      <c r="O20" s="28">
        <v>673.41652722968695</v>
      </c>
      <c r="P20" s="28">
        <v>0</v>
      </c>
      <c r="Q20" s="28">
        <v>596.32425388132992</v>
      </c>
      <c r="R20" s="28"/>
      <c r="S20" s="28">
        <v>742.1298341062286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</row>
    <row r="21" spans="2:47" x14ac:dyDescent="0.25">
      <c r="B21" s="13">
        <v>19</v>
      </c>
      <c r="C21" s="12" t="s">
        <v>26</v>
      </c>
      <c r="D21" s="12" t="s">
        <v>36</v>
      </c>
      <c r="E21" s="12" t="s">
        <v>43</v>
      </c>
      <c r="F21" s="12" t="s">
        <v>51</v>
      </c>
      <c r="G21" s="22">
        <v>873.61623320395495</v>
      </c>
      <c r="H21" s="22"/>
      <c r="I21" s="22"/>
      <c r="J21" s="22">
        <v>1167.7090716840275</v>
      </c>
      <c r="K21" s="22">
        <v>876.59625195071567</v>
      </c>
      <c r="L21" s="22">
        <v>884.6607804783423</v>
      </c>
      <c r="M21" s="22">
        <v>858.03442264146508</v>
      </c>
      <c r="N21" s="28"/>
      <c r="O21" s="28">
        <v>948.75948100513267</v>
      </c>
      <c r="P21" s="28"/>
      <c r="Q21" s="28">
        <v>794.4744076075425</v>
      </c>
      <c r="R21" s="28"/>
      <c r="S21" s="28">
        <v>958.67442935200006</v>
      </c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</row>
    <row r="22" spans="2:47" x14ac:dyDescent="0.25">
      <c r="B22" s="13">
        <v>20</v>
      </c>
      <c r="C22" s="12" t="s">
        <v>34</v>
      </c>
      <c r="D22" s="12" t="s">
        <v>16</v>
      </c>
      <c r="E22" s="12" t="s">
        <v>20</v>
      </c>
      <c r="F22" s="12" t="s">
        <v>44</v>
      </c>
      <c r="G22" s="22">
        <v>56.531776763005816</v>
      </c>
      <c r="H22" s="22"/>
      <c r="I22" s="22"/>
      <c r="J22" s="22">
        <v>108.18337881528488</v>
      </c>
      <c r="K22" s="22">
        <v>84.835268841405281</v>
      </c>
      <c r="L22" s="22">
        <v>94.119723045258269</v>
      </c>
      <c r="M22" s="22">
        <v>59.215786985563867</v>
      </c>
      <c r="N22" s="28"/>
      <c r="O22" s="28">
        <v>56.292276380555386</v>
      </c>
      <c r="P22" s="28"/>
      <c r="Q22" s="28">
        <v>39.884697580191578</v>
      </c>
      <c r="R22" s="28"/>
      <c r="S22" s="28">
        <v>26.83867071655116</v>
      </c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</row>
    <row r="23" spans="2:47" x14ac:dyDescent="0.25">
      <c r="B23" s="13">
        <v>21</v>
      </c>
      <c r="C23" s="12" t="s">
        <v>32</v>
      </c>
      <c r="D23" s="12" t="s">
        <v>27</v>
      </c>
      <c r="E23" s="12" t="s">
        <v>12</v>
      </c>
      <c r="F23" s="12" t="s">
        <v>44</v>
      </c>
      <c r="G23" s="22">
        <v>7.5485602061745887</v>
      </c>
      <c r="H23" s="22"/>
      <c r="I23" s="22"/>
      <c r="J23" s="22">
        <v>11.556289698685619</v>
      </c>
      <c r="K23" s="22">
        <v>3.2973101115331303</v>
      </c>
      <c r="L23" s="22">
        <v>4.5190152246056465</v>
      </c>
      <c r="M23" s="22">
        <v>4.7432744527273982</v>
      </c>
      <c r="N23" s="28"/>
      <c r="O23" s="28">
        <v>12.427262260156063</v>
      </c>
      <c r="P23" s="28"/>
      <c r="Q23" s="28">
        <v>17.902086398982789</v>
      </c>
      <c r="R23" s="28"/>
      <c r="S23" s="28">
        <v>11.275937247911608</v>
      </c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</row>
    <row r="24" spans="2:47" x14ac:dyDescent="0.25">
      <c r="B24" s="13">
        <v>22</v>
      </c>
      <c r="C24" s="12" t="s">
        <v>25</v>
      </c>
      <c r="D24" s="12" t="s">
        <v>30</v>
      </c>
      <c r="E24" s="12" t="s">
        <v>2</v>
      </c>
      <c r="F24" s="12" t="s">
        <v>28</v>
      </c>
      <c r="G24" s="22">
        <v>35</v>
      </c>
      <c r="H24" s="22"/>
      <c r="I24" s="22"/>
      <c r="J24" s="22">
        <v>33.060002962050859</v>
      </c>
      <c r="K24" s="22">
        <v>30</v>
      </c>
      <c r="L24" s="22">
        <v>29.766863696053399</v>
      </c>
      <c r="M24" s="22">
        <v>12.42637499130403</v>
      </c>
      <c r="N24" s="28"/>
      <c r="O24" s="28">
        <v>13.311</v>
      </c>
      <c r="P24" s="28"/>
      <c r="Q24" s="28">
        <v>55.307222677037338</v>
      </c>
      <c r="R24" s="28"/>
      <c r="S24" s="28">
        <v>5.0237000251238282</v>
      </c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</row>
    <row r="25" spans="2:47" ht="28.5" customHeight="1" x14ac:dyDescent="0.3">
      <c r="C25" s="20" t="s">
        <v>57</v>
      </c>
      <c r="F25" s="6"/>
      <c r="G25" s="2">
        <f>G5+G17</f>
        <v>644.01537196105278</v>
      </c>
      <c r="H25" s="2">
        <f>H5+H17</f>
        <v>0</v>
      </c>
      <c r="I25" s="2">
        <f t="shared" ref="I25:K25" si="0">I5+I17</f>
        <v>0</v>
      </c>
      <c r="J25" s="2">
        <f t="shared" si="0"/>
        <v>1041.2826835397857</v>
      </c>
      <c r="K25" s="2">
        <f t="shared" si="0"/>
        <v>955.56618801021125</v>
      </c>
      <c r="L25" s="2">
        <f>L5+L17</f>
        <v>817.56044544195152</v>
      </c>
      <c r="M25" s="2">
        <f>M17+M5</f>
        <v>858.18001969735269</v>
      </c>
      <c r="N25" s="2">
        <f>N17+N5</f>
        <v>0</v>
      </c>
      <c r="O25" s="2">
        <f t="shared" ref="O25:AF25" si="1">O17+O5</f>
        <v>736.78584557642876</v>
      </c>
      <c r="P25" s="2">
        <f t="shared" si="1"/>
        <v>0</v>
      </c>
      <c r="Q25" s="2">
        <f t="shared" si="1"/>
        <v>719.35639407352426</v>
      </c>
      <c r="R25" s="2">
        <f t="shared" si="1"/>
        <v>0</v>
      </c>
      <c r="S25" s="2">
        <f t="shared" si="1"/>
        <v>883.33939225401161</v>
      </c>
      <c r="T25" s="2">
        <f t="shared" si="1"/>
        <v>0</v>
      </c>
      <c r="U25" s="2">
        <f t="shared" si="1"/>
        <v>0</v>
      </c>
      <c r="V25" s="2">
        <f t="shared" si="1"/>
        <v>0</v>
      </c>
      <c r="W25" s="2">
        <f t="shared" si="1"/>
        <v>0</v>
      </c>
      <c r="X25" s="2">
        <f t="shared" si="1"/>
        <v>0</v>
      </c>
      <c r="Y25" s="2">
        <f t="shared" si="1"/>
        <v>0</v>
      </c>
      <c r="Z25" s="2">
        <f t="shared" si="1"/>
        <v>0</v>
      </c>
      <c r="AA25" s="2">
        <f t="shared" si="1"/>
        <v>0</v>
      </c>
      <c r="AB25" s="2">
        <f t="shared" si="1"/>
        <v>0</v>
      </c>
      <c r="AC25" s="2">
        <f t="shared" si="1"/>
        <v>0</v>
      </c>
      <c r="AD25" s="2">
        <f t="shared" si="1"/>
        <v>0</v>
      </c>
      <c r="AE25" s="2">
        <f t="shared" si="1"/>
        <v>0</v>
      </c>
      <c r="AF25" s="2">
        <f t="shared" si="1"/>
        <v>0</v>
      </c>
      <c r="AG25" s="2">
        <f t="shared" ref="AG25:AU25" si="2">AG17+AG5</f>
        <v>0</v>
      </c>
      <c r="AH25" s="2">
        <f t="shared" si="2"/>
        <v>0</v>
      </c>
      <c r="AI25" s="2">
        <f t="shared" si="2"/>
        <v>0</v>
      </c>
      <c r="AJ25" s="2">
        <f t="shared" si="2"/>
        <v>0</v>
      </c>
      <c r="AK25" s="2">
        <f t="shared" si="2"/>
        <v>0</v>
      </c>
      <c r="AL25" s="2">
        <f t="shared" si="2"/>
        <v>0</v>
      </c>
      <c r="AM25" s="2">
        <f t="shared" si="2"/>
        <v>0</v>
      </c>
      <c r="AN25" s="2">
        <f t="shared" si="2"/>
        <v>0</v>
      </c>
      <c r="AO25" s="2">
        <f t="shared" si="2"/>
        <v>0</v>
      </c>
      <c r="AP25" s="2">
        <f t="shared" si="2"/>
        <v>0</v>
      </c>
      <c r="AQ25" s="2">
        <f t="shared" si="2"/>
        <v>0</v>
      </c>
      <c r="AR25" s="2">
        <f t="shared" si="2"/>
        <v>0</v>
      </c>
      <c r="AS25" s="2">
        <f t="shared" si="2"/>
        <v>0</v>
      </c>
      <c r="AT25" s="2">
        <f t="shared" si="2"/>
        <v>0</v>
      </c>
      <c r="AU25" s="2">
        <f t="shared" si="2"/>
        <v>0</v>
      </c>
    </row>
    <row r="26" spans="2:47" ht="16.5" customHeight="1" x14ac:dyDescent="0.3">
      <c r="C26" s="6" t="s">
        <v>69</v>
      </c>
      <c r="D26" s="24"/>
      <c r="F26" s="6"/>
      <c r="G26" s="2">
        <f>G5+G17-G19</f>
        <v>-79.918553039991252</v>
      </c>
      <c r="H26" s="26">
        <f>(G26+J26)/2</f>
        <v>-53.427696715515538</v>
      </c>
      <c r="I26" s="26">
        <f>H26</f>
        <v>-53.427696715515538</v>
      </c>
      <c r="J26" s="2">
        <f>J5+J17-J19</f>
        <v>-26.936840391039823</v>
      </c>
      <c r="K26" s="2">
        <f>K5+K17-K19</f>
        <v>139.24004131986283</v>
      </c>
      <c r="L26" s="2">
        <f>L5+L17-L19</f>
        <v>-85.347130450607438</v>
      </c>
      <c r="M26" s="2">
        <f>M25 - M19</f>
        <v>192.49491283353871</v>
      </c>
      <c r="N26" s="2">
        <f t="shared" ref="N26:AF26" si="3">N25 - N19</f>
        <v>0</v>
      </c>
      <c r="O26" s="2">
        <f t="shared" si="3"/>
        <v>98.18622061102451</v>
      </c>
      <c r="P26" s="2">
        <f t="shared" si="3"/>
        <v>0</v>
      </c>
      <c r="Q26" s="2">
        <f t="shared" si="3"/>
        <v>128.86773470788819</v>
      </c>
      <c r="R26" s="2">
        <f t="shared" si="3"/>
        <v>0</v>
      </c>
      <c r="S26" s="2">
        <f t="shared" si="3"/>
        <v>290.96860408030295</v>
      </c>
      <c r="T26" s="2">
        <f t="shared" si="3"/>
        <v>0</v>
      </c>
      <c r="U26" s="2">
        <f t="shared" si="3"/>
        <v>0</v>
      </c>
      <c r="V26" s="2">
        <f t="shared" si="3"/>
        <v>0</v>
      </c>
      <c r="W26" s="2">
        <f t="shared" si="3"/>
        <v>0</v>
      </c>
      <c r="X26" s="2">
        <f t="shared" si="3"/>
        <v>0</v>
      </c>
      <c r="Y26" s="2">
        <f t="shared" si="3"/>
        <v>0</v>
      </c>
      <c r="Z26" s="2">
        <f t="shared" si="3"/>
        <v>0</v>
      </c>
      <c r="AA26" s="2">
        <f t="shared" si="3"/>
        <v>0</v>
      </c>
      <c r="AB26" s="2">
        <f t="shared" si="3"/>
        <v>0</v>
      </c>
      <c r="AC26" s="2">
        <f t="shared" si="3"/>
        <v>0</v>
      </c>
      <c r="AD26" s="2">
        <f t="shared" si="3"/>
        <v>0</v>
      </c>
      <c r="AE26" s="2">
        <f t="shared" si="3"/>
        <v>0</v>
      </c>
      <c r="AF26" s="2">
        <f t="shared" si="3"/>
        <v>0</v>
      </c>
      <c r="AG26" s="2">
        <f t="shared" ref="AG26:AU26" si="4">AG25 - AG19</f>
        <v>0</v>
      </c>
      <c r="AH26" s="2">
        <f t="shared" si="4"/>
        <v>0</v>
      </c>
      <c r="AI26" s="2">
        <f t="shared" si="4"/>
        <v>0</v>
      </c>
      <c r="AJ26" s="2">
        <f t="shared" si="4"/>
        <v>0</v>
      </c>
      <c r="AK26" s="2">
        <f t="shared" si="4"/>
        <v>0</v>
      </c>
      <c r="AL26" s="2">
        <f t="shared" si="4"/>
        <v>0</v>
      </c>
      <c r="AM26" s="2">
        <f t="shared" si="4"/>
        <v>0</v>
      </c>
      <c r="AN26" s="2">
        <f t="shared" si="4"/>
        <v>0</v>
      </c>
      <c r="AO26" s="2">
        <f t="shared" si="4"/>
        <v>0</v>
      </c>
      <c r="AP26" s="2">
        <f t="shared" si="4"/>
        <v>0</v>
      </c>
      <c r="AQ26" s="2">
        <f t="shared" si="4"/>
        <v>0</v>
      </c>
      <c r="AR26" s="2">
        <f t="shared" si="4"/>
        <v>0</v>
      </c>
      <c r="AS26" s="2">
        <f t="shared" si="4"/>
        <v>0</v>
      </c>
      <c r="AT26" s="2">
        <f t="shared" si="4"/>
        <v>0</v>
      </c>
      <c r="AU26" s="2">
        <f t="shared" si="4"/>
        <v>0</v>
      </c>
    </row>
    <row r="27" spans="2:47" ht="16.5" customHeight="1" x14ac:dyDescent="0.25">
      <c r="C27" s="6" t="s">
        <v>64</v>
      </c>
      <c r="D27" s="24"/>
      <c r="F27" s="6"/>
      <c r="G27" s="25">
        <f>G26</f>
        <v>-79.918553039991252</v>
      </c>
      <c r="H27" s="2">
        <f>G27+H26</f>
        <v>-133.34624975550679</v>
      </c>
      <c r="I27" s="2">
        <f t="shared" ref="I27" si="5">H27+I26</f>
        <v>-186.77394647102233</v>
      </c>
      <c r="J27" s="2">
        <f>I27+J26</f>
        <v>-213.71078686206215</v>
      </c>
      <c r="K27" s="2">
        <f>J27+K26</f>
        <v>-74.470745542199325</v>
      </c>
      <c r="L27" s="2">
        <f>K27+L26</f>
        <v>-159.81787599280676</v>
      </c>
      <c r="M27" s="2">
        <f>L27+M26</f>
        <v>32.677036840731944</v>
      </c>
      <c r="N27" s="2">
        <f ca="1">(M27+O27)/2</f>
        <v>130.86325745175645</v>
      </c>
      <c r="O27" s="2">
        <f t="shared" ref="O27" ca="1" si="6">N27+O26</f>
        <v>229.04947806278096</v>
      </c>
      <c r="P27" s="2">
        <f ca="1">(O27+Q27)/2</f>
        <v>357.91721277066915</v>
      </c>
      <c r="Q27" s="2">
        <f ca="1">P27+Q26</f>
        <v>486.78494747855734</v>
      </c>
      <c r="R27" s="2">
        <f ca="1">(Q27+S27)/2</f>
        <v>777.75355155885927</v>
      </c>
      <c r="S27" s="2">
        <f t="shared" ref="S27" ca="1" si="7">R27+S26</f>
        <v>1068.7221556391623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2:47" ht="24.75" customHeight="1" x14ac:dyDescent="0.3">
      <c r="C28" s="21" t="s">
        <v>58</v>
      </c>
      <c r="D28" s="10"/>
      <c r="F28" s="6"/>
      <c r="G28" s="2">
        <v>256888</v>
      </c>
      <c r="H28" s="2"/>
      <c r="I28" s="2"/>
      <c r="J28" s="2">
        <v>261437</v>
      </c>
      <c r="K28" s="2">
        <v>262965</v>
      </c>
      <c r="L28" s="2">
        <v>266400</v>
      </c>
      <c r="M28" s="2">
        <v>270711</v>
      </c>
      <c r="N28" s="2"/>
      <c r="O28" s="2">
        <v>271432</v>
      </c>
      <c r="P28" s="2"/>
      <c r="Q28" s="2">
        <v>277396</v>
      </c>
      <c r="R28" s="2"/>
      <c r="S28" s="2">
        <v>282286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2:47" ht="14" x14ac:dyDescent="0.3">
      <c r="B29" s="3"/>
      <c r="C29" s="3"/>
      <c r="D29" s="3"/>
      <c r="E29" s="3"/>
      <c r="F29" s="3"/>
      <c r="G29" s="8"/>
    </row>
    <row r="30" spans="2:47" s="1" customFormat="1" ht="14" x14ac:dyDescent="0.3">
      <c r="B30" s="4" t="s">
        <v>129</v>
      </c>
      <c r="C30" s="4"/>
      <c r="D30" s="4"/>
      <c r="E30" s="4" t="s">
        <v>127</v>
      </c>
      <c r="G30" s="1">
        <v>2010</v>
      </c>
      <c r="H30" s="1">
        <v>2011</v>
      </c>
      <c r="I30" s="1">
        <v>2012</v>
      </c>
      <c r="J30" s="1">
        <v>2013</v>
      </c>
      <c r="K30" s="1">
        <v>2014</v>
      </c>
      <c r="L30" s="1">
        <v>2015</v>
      </c>
      <c r="M30" s="1">
        <v>2016</v>
      </c>
      <c r="N30" s="1">
        <v>2017</v>
      </c>
      <c r="O30" s="1">
        <v>2018</v>
      </c>
      <c r="P30" s="1">
        <v>2019</v>
      </c>
      <c r="Q30" s="1">
        <v>2020</v>
      </c>
      <c r="R30" s="1">
        <v>2021</v>
      </c>
      <c r="S30" s="1">
        <v>2022</v>
      </c>
      <c r="T30" s="1">
        <v>2023</v>
      </c>
      <c r="U30" s="1">
        <v>2024</v>
      </c>
      <c r="V30" s="1">
        <v>2025</v>
      </c>
      <c r="W30" s="1">
        <v>2026</v>
      </c>
      <c r="X30" s="1">
        <v>2027</v>
      </c>
      <c r="Y30" s="1">
        <v>2028</v>
      </c>
      <c r="Z30" s="1">
        <v>2029</v>
      </c>
      <c r="AA30" s="1">
        <v>2030</v>
      </c>
      <c r="AB30" s="1">
        <v>2031</v>
      </c>
      <c r="AC30" s="1">
        <v>2032</v>
      </c>
      <c r="AD30" s="1">
        <v>2033</v>
      </c>
      <c r="AE30" s="1">
        <v>2034</v>
      </c>
      <c r="AF30" s="1">
        <v>2035</v>
      </c>
      <c r="AG30" s="1">
        <v>2036</v>
      </c>
      <c r="AH30" s="1">
        <v>2037</v>
      </c>
      <c r="AI30" s="1">
        <v>2038</v>
      </c>
      <c r="AJ30" s="1">
        <v>2039</v>
      </c>
      <c r="AK30" s="1">
        <v>2040</v>
      </c>
      <c r="AL30" s="1">
        <v>2041</v>
      </c>
      <c r="AM30" s="1">
        <v>2042</v>
      </c>
      <c r="AN30" s="1">
        <v>2043</v>
      </c>
      <c r="AO30" s="1">
        <v>2044</v>
      </c>
      <c r="AP30" s="1">
        <v>2045</v>
      </c>
      <c r="AQ30" s="1">
        <v>2046</v>
      </c>
      <c r="AR30" s="1">
        <v>2047</v>
      </c>
      <c r="AS30" s="1">
        <v>2048</v>
      </c>
      <c r="AT30" s="1">
        <v>2049</v>
      </c>
      <c r="AU30" s="1">
        <v>2050</v>
      </c>
    </row>
    <row r="31" spans="2:47" ht="20.25" customHeight="1" x14ac:dyDescent="0.3">
      <c r="B31" s="3"/>
      <c r="C31" s="5" t="s">
        <v>21</v>
      </c>
      <c r="D31" s="5" t="s">
        <v>22</v>
      </c>
      <c r="E31" s="5" t="s">
        <v>23</v>
      </c>
      <c r="F31" s="5" t="s">
        <v>24</v>
      </c>
      <c r="G31" s="9" t="s">
        <v>50</v>
      </c>
      <c r="H31" s="9" t="s">
        <v>50</v>
      </c>
      <c r="I31" s="9" t="s">
        <v>50</v>
      </c>
      <c r="J31" s="9" t="s">
        <v>50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2:47" ht="23.25" customHeight="1" x14ac:dyDescent="0.25">
      <c r="B32" s="7">
        <v>1</v>
      </c>
      <c r="C32" s="6" t="s">
        <v>25</v>
      </c>
      <c r="D32" s="6" t="s">
        <v>26</v>
      </c>
      <c r="E32" s="6" t="s">
        <v>1</v>
      </c>
      <c r="F32" s="6" t="s">
        <v>46</v>
      </c>
      <c r="G32" s="2">
        <v>253</v>
      </c>
      <c r="H32" s="2">
        <v>253</v>
      </c>
      <c r="I32" s="2">
        <v>253</v>
      </c>
      <c r="J32" s="2">
        <v>253</v>
      </c>
      <c r="K32" s="2">
        <v>253</v>
      </c>
      <c r="L32" s="2">
        <v>253</v>
      </c>
      <c r="M32" s="2">
        <v>253</v>
      </c>
      <c r="N32" s="2">
        <v>253</v>
      </c>
      <c r="O32" s="2">
        <v>253</v>
      </c>
      <c r="P32" s="2">
        <v>253</v>
      </c>
      <c r="Q32" s="2">
        <v>253</v>
      </c>
      <c r="R32" s="2">
        <v>253</v>
      </c>
      <c r="S32" s="2">
        <v>253</v>
      </c>
      <c r="T32" s="2">
        <v>253</v>
      </c>
      <c r="U32" s="2">
        <v>253</v>
      </c>
      <c r="V32" s="2">
        <v>253</v>
      </c>
      <c r="W32" s="2">
        <v>253</v>
      </c>
      <c r="X32" s="2">
        <v>253</v>
      </c>
      <c r="Y32" s="2">
        <v>253</v>
      </c>
      <c r="Z32" s="2">
        <v>253</v>
      </c>
      <c r="AA32" s="2">
        <v>253</v>
      </c>
      <c r="AB32" s="2">
        <v>253</v>
      </c>
      <c r="AC32" s="2">
        <v>253</v>
      </c>
      <c r="AD32" s="2">
        <v>253</v>
      </c>
      <c r="AE32" s="2">
        <v>253</v>
      </c>
      <c r="AF32" s="2">
        <v>253</v>
      </c>
      <c r="AG32" s="2">
        <v>253</v>
      </c>
      <c r="AH32" s="2">
        <v>253</v>
      </c>
      <c r="AI32" s="2">
        <v>253</v>
      </c>
      <c r="AJ32" s="2">
        <v>253</v>
      </c>
      <c r="AK32" s="2">
        <v>253</v>
      </c>
      <c r="AL32" s="2">
        <v>253</v>
      </c>
      <c r="AM32" s="2">
        <v>253</v>
      </c>
      <c r="AN32" s="2">
        <v>253</v>
      </c>
      <c r="AO32" s="2">
        <v>253</v>
      </c>
      <c r="AP32" s="2">
        <v>253</v>
      </c>
      <c r="AQ32" s="2">
        <v>253</v>
      </c>
      <c r="AR32" s="2">
        <v>253</v>
      </c>
      <c r="AS32" s="2">
        <v>253</v>
      </c>
      <c r="AT32" s="2">
        <v>253</v>
      </c>
      <c r="AU32" s="2">
        <v>253</v>
      </c>
    </row>
    <row r="33" spans="2:47" ht="14.25" customHeight="1" x14ac:dyDescent="0.25">
      <c r="B33" s="7">
        <v>2</v>
      </c>
      <c r="C33" s="6" t="s">
        <v>25</v>
      </c>
      <c r="D33" s="6" t="s">
        <v>27</v>
      </c>
      <c r="E33" s="6" t="s">
        <v>3</v>
      </c>
      <c r="F33" s="6" t="s">
        <v>28</v>
      </c>
      <c r="G33" s="2">
        <v>20</v>
      </c>
      <c r="H33" s="2">
        <v>20</v>
      </c>
      <c r="I33" s="2">
        <v>20</v>
      </c>
      <c r="J33" s="2">
        <v>20</v>
      </c>
      <c r="K33" s="2">
        <v>20</v>
      </c>
      <c r="L33" s="2">
        <v>20</v>
      </c>
      <c r="M33" s="2">
        <v>20</v>
      </c>
      <c r="N33" s="2">
        <v>20</v>
      </c>
      <c r="O33" s="2">
        <v>20</v>
      </c>
      <c r="P33" s="2">
        <v>20</v>
      </c>
      <c r="Q33" s="2">
        <v>20</v>
      </c>
      <c r="R33" s="2">
        <v>20</v>
      </c>
      <c r="S33" s="2">
        <v>20</v>
      </c>
      <c r="T33" s="2">
        <v>20</v>
      </c>
      <c r="U33" s="2">
        <v>20</v>
      </c>
      <c r="V33" s="2">
        <v>20</v>
      </c>
      <c r="W33" s="2">
        <v>20</v>
      </c>
      <c r="X33" s="2">
        <v>20</v>
      </c>
      <c r="Y33" s="2">
        <v>20</v>
      </c>
      <c r="Z33" s="2">
        <v>20</v>
      </c>
      <c r="AA33" s="2">
        <v>20</v>
      </c>
      <c r="AB33" s="2">
        <v>20</v>
      </c>
      <c r="AC33" s="2">
        <v>20</v>
      </c>
      <c r="AD33" s="2">
        <v>20</v>
      </c>
      <c r="AE33" s="2">
        <v>20</v>
      </c>
      <c r="AF33" s="2">
        <v>20</v>
      </c>
      <c r="AG33" s="2">
        <v>20</v>
      </c>
      <c r="AH33" s="2">
        <v>20</v>
      </c>
      <c r="AI33" s="2">
        <v>20</v>
      </c>
      <c r="AJ33" s="2">
        <v>20</v>
      </c>
      <c r="AK33" s="2">
        <v>20</v>
      </c>
      <c r="AL33" s="2">
        <v>20</v>
      </c>
      <c r="AM33" s="2">
        <v>20</v>
      </c>
      <c r="AN33" s="2">
        <v>20</v>
      </c>
      <c r="AO33" s="2">
        <v>20</v>
      </c>
      <c r="AP33" s="2">
        <v>20</v>
      </c>
      <c r="AQ33" s="2">
        <v>20</v>
      </c>
      <c r="AR33" s="2">
        <v>20</v>
      </c>
      <c r="AS33" s="2">
        <v>20</v>
      </c>
      <c r="AT33" s="2">
        <v>20</v>
      </c>
      <c r="AU33" s="2">
        <v>20</v>
      </c>
    </row>
    <row r="34" spans="2:47" ht="14.25" customHeight="1" x14ac:dyDescent="0.25">
      <c r="B34" s="7">
        <v>3</v>
      </c>
      <c r="C34" s="6" t="s">
        <v>25</v>
      </c>
      <c r="D34" s="6" t="s">
        <v>16</v>
      </c>
      <c r="E34" s="6" t="s">
        <v>4</v>
      </c>
      <c r="F34" s="6" t="s">
        <v>29</v>
      </c>
      <c r="G34" s="2">
        <v>233</v>
      </c>
      <c r="H34" s="2">
        <v>233.42500000000001</v>
      </c>
      <c r="I34" s="2">
        <v>233.85</v>
      </c>
      <c r="J34" s="2">
        <v>234.27500000000001</v>
      </c>
      <c r="K34" s="2">
        <v>234.7</v>
      </c>
      <c r="L34" s="2">
        <v>235.125</v>
      </c>
      <c r="M34" s="2">
        <v>235.55</v>
      </c>
      <c r="N34" s="2">
        <v>235.97499999999999</v>
      </c>
      <c r="O34" s="2">
        <v>236.4</v>
      </c>
      <c r="P34" s="2">
        <v>236.82499999999999</v>
      </c>
      <c r="Q34" s="2">
        <v>237.25</v>
      </c>
      <c r="R34" s="2">
        <v>237.67500000000001</v>
      </c>
      <c r="S34" s="2">
        <v>238.1</v>
      </c>
      <c r="T34" s="2">
        <v>238.52500000000001</v>
      </c>
      <c r="U34" s="2">
        <v>238.95</v>
      </c>
      <c r="V34" s="2">
        <v>239.375</v>
      </c>
      <c r="W34" s="2">
        <v>239.8</v>
      </c>
      <c r="X34" s="2">
        <v>240.22499999999999</v>
      </c>
      <c r="Y34" s="2">
        <v>240.65</v>
      </c>
      <c r="Z34" s="2">
        <v>241.07499999999999</v>
      </c>
      <c r="AA34" s="2">
        <v>241.5</v>
      </c>
      <c r="AB34" s="2">
        <v>241.92500000000001</v>
      </c>
      <c r="AC34" s="2">
        <v>242.35</v>
      </c>
      <c r="AD34" s="2">
        <v>242.77500000000001</v>
      </c>
      <c r="AE34" s="2">
        <v>243.2</v>
      </c>
      <c r="AF34" s="2">
        <v>243.625</v>
      </c>
      <c r="AG34" s="2">
        <v>244.05</v>
      </c>
      <c r="AH34" s="2">
        <v>244.47499999999999</v>
      </c>
      <c r="AI34" s="2">
        <v>244.9</v>
      </c>
      <c r="AJ34" s="2">
        <v>245.32499999999999</v>
      </c>
      <c r="AK34" s="2">
        <v>245.75</v>
      </c>
      <c r="AL34" s="2">
        <v>246.17500000000001</v>
      </c>
      <c r="AM34" s="2">
        <v>246.6</v>
      </c>
      <c r="AN34" s="2">
        <v>247.02500000000001</v>
      </c>
      <c r="AO34" s="2">
        <v>247.45</v>
      </c>
      <c r="AP34" s="2">
        <v>247.875</v>
      </c>
      <c r="AQ34" s="2">
        <v>248.3</v>
      </c>
      <c r="AR34" s="2">
        <v>248.72499999999999</v>
      </c>
      <c r="AS34" s="2">
        <v>249.15</v>
      </c>
      <c r="AT34" s="2">
        <v>249.57499999999999</v>
      </c>
      <c r="AU34" s="2">
        <v>250</v>
      </c>
    </row>
    <row r="35" spans="2:47" ht="14.25" customHeight="1" x14ac:dyDescent="0.25">
      <c r="B35" s="7">
        <v>4</v>
      </c>
      <c r="C35" s="6" t="s">
        <v>30</v>
      </c>
      <c r="D35" s="6" t="s">
        <v>25</v>
      </c>
      <c r="E35" s="6" t="s">
        <v>5</v>
      </c>
      <c r="F35" s="6" t="s">
        <v>28</v>
      </c>
      <c r="G35" s="2">
        <v>12</v>
      </c>
      <c r="H35" s="2">
        <v>12</v>
      </c>
      <c r="I35" s="2">
        <v>12</v>
      </c>
      <c r="J35" s="2">
        <v>12</v>
      </c>
      <c r="K35" s="2">
        <v>12</v>
      </c>
      <c r="L35" s="2">
        <v>12</v>
      </c>
      <c r="M35" s="2">
        <v>12</v>
      </c>
      <c r="N35" s="2">
        <v>12</v>
      </c>
      <c r="O35" s="2">
        <v>12</v>
      </c>
      <c r="P35" s="2">
        <v>12</v>
      </c>
      <c r="Q35" s="2">
        <v>12</v>
      </c>
      <c r="R35" s="2">
        <v>12</v>
      </c>
      <c r="S35" s="2">
        <v>12</v>
      </c>
      <c r="T35" s="2">
        <v>12</v>
      </c>
      <c r="U35" s="2">
        <v>12</v>
      </c>
      <c r="V35" s="2">
        <v>12</v>
      </c>
      <c r="W35" s="2">
        <v>12</v>
      </c>
      <c r="X35" s="2">
        <v>12</v>
      </c>
      <c r="Y35" s="2">
        <v>12</v>
      </c>
      <c r="Z35" s="2">
        <v>12</v>
      </c>
      <c r="AA35" s="2">
        <v>12</v>
      </c>
      <c r="AB35" s="2">
        <v>12</v>
      </c>
      <c r="AC35" s="2">
        <v>12</v>
      </c>
      <c r="AD35" s="2">
        <v>12</v>
      </c>
      <c r="AE35" s="2">
        <v>12</v>
      </c>
      <c r="AF35" s="2">
        <v>12</v>
      </c>
      <c r="AG35" s="2">
        <v>12</v>
      </c>
      <c r="AH35" s="2">
        <v>12</v>
      </c>
      <c r="AI35" s="2">
        <v>12</v>
      </c>
      <c r="AJ35" s="2">
        <v>12</v>
      </c>
      <c r="AK35" s="2">
        <v>12</v>
      </c>
      <c r="AL35" s="2">
        <v>12</v>
      </c>
      <c r="AM35" s="2">
        <v>12</v>
      </c>
      <c r="AN35" s="2">
        <v>12</v>
      </c>
      <c r="AO35" s="2">
        <v>12</v>
      </c>
      <c r="AP35" s="2">
        <v>12</v>
      </c>
      <c r="AQ35" s="2">
        <v>12</v>
      </c>
      <c r="AR35" s="2">
        <v>12</v>
      </c>
      <c r="AS35" s="2">
        <v>12</v>
      </c>
      <c r="AT35" s="2">
        <v>12</v>
      </c>
      <c r="AU35" s="2">
        <v>12</v>
      </c>
    </row>
    <row r="36" spans="2:47" ht="14.25" customHeight="1" x14ac:dyDescent="0.25">
      <c r="B36" s="7">
        <v>5</v>
      </c>
      <c r="C36" s="6" t="s">
        <v>31</v>
      </c>
      <c r="D36" s="6" t="s">
        <v>25</v>
      </c>
      <c r="E36" s="6" t="s">
        <v>7</v>
      </c>
      <c r="F36" s="6" t="s">
        <v>29</v>
      </c>
      <c r="G36" s="2">
        <v>211</v>
      </c>
      <c r="H36" s="2">
        <v>210.72499999999999</v>
      </c>
      <c r="I36" s="2">
        <v>210.45</v>
      </c>
      <c r="J36" s="2">
        <v>210.17500000000001</v>
      </c>
      <c r="K36" s="2">
        <v>209.9</v>
      </c>
      <c r="L36" s="2">
        <v>209.625</v>
      </c>
      <c r="M36" s="2">
        <v>209.35</v>
      </c>
      <c r="N36" s="2">
        <v>209.07499999999999</v>
      </c>
      <c r="O36" s="2">
        <v>208.8</v>
      </c>
      <c r="P36" s="2">
        <v>208.52500000000001</v>
      </c>
      <c r="Q36" s="2">
        <v>208.25</v>
      </c>
      <c r="R36" s="2">
        <v>207.97499999999999</v>
      </c>
      <c r="S36" s="2">
        <v>207.7</v>
      </c>
      <c r="T36" s="2">
        <v>207.42500000000001</v>
      </c>
      <c r="U36" s="2">
        <v>207.15</v>
      </c>
      <c r="V36" s="2">
        <v>206.875</v>
      </c>
      <c r="W36" s="2">
        <v>206.6</v>
      </c>
      <c r="X36" s="2">
        <v>206.32499999999999</v>
      </c>
      <c r="Y36" s="2">
        <v>206.05</v>
      </c>
      <c r="Z36" s="2">
        <v>205.77500000000001</v>
      </c>
      <c r="AA36" s="2">
        <v>205.5</v>
      </c>
      <c r="AB36" s="2">
        <v>205.22499999999999</v>
      </c>
      <c r="AC36" s="2">
        <v>204.95</v>
      </c>
      <c r="AD36" s="2">
        <v>204.67500000000001</v>
      </c>
      <c r="AE36" s="2">
        <v>204.4</v>
      </c>
      <c r="AF36" s="2">
        <v>204.125</v>
      </c>
      <c r="AG36" s="2">
        <v>203.85</v>
      </c>
      <c r="AH36" s="2">
        <v>203.57499999999999</v>
      </c>
      <c r="AI36" s="2">
        <v>203.3</v>
      </c>
      <c r="AJ36" s="2">
        <v>203.02500000000001</v>
      </c>
      <c r="AK36" s="2">
        <v>202.75</v>
      </c>
      <c r="AL36" s="2">
        <v>202.47499999999999</v>
      </c>
      <c r="AM36" s="2">
        <v>202.2</v>
      </c>
      <c r="AN36" s="2">
        <v>201.92500000000001</v>
      </c>
      <c r="AO36" s="2">
        <v>201.65</v>
      </c>
      <c r="AP36" s="2">
        <v>201.375</v>
      </c>
      <c r="AQ36" s="2">
        <v>201.1</v>
      </c>
      <c r="AR36" s="2">
        <v>200.82499999999999</v>
      </c>
      <c r="AS36" s="2">
        <v>200.55</v>
      </c>
      <c r="AT36" s="2">
        <v>200.27500000000001</v>
      </c>
      <c r="AU36" s="2">
        <v>200</v>
      </c>
    </row>
    <row r="37" spans="2:47" ht="14.25" customHeight="1" x14ac:dyDescent="0.25">
      <c r="B37" s="7">
        <v>6</v>
      </c>
      <c r="C37" s="6" t="s">
        <v>32</v>
      </c>
      <c r="D37" s="6" t="s">
        <v>25</v>
      </c>
      <c r="E37" s="6" t="s">
        <v>6</v>
      </c>
      <c r="F37" s="6" t="s">
        <v>33</v>
      </c>
      <c r="G37" s="2">
        <v>12</v>
      </c>
      <c r="H37" s="2">
        <v>12</v>
      </c>
      <c r="I37" s="2">
        <v>12</v>
      </c>
      <c r="J37" s="2">
        <v>12</v>
      </c>
      <c r="K37" s="2">
        <v>12</v>
      </c>
      <c r="L37" s="2">
        <v>12</v>
      </c>
      <c r="M37" s="2">
        <v>12</v>
      </c>
      <c r="N37" s="2">
        <v>12</v>
      </c>
      <c r="O37" s="2">
        <v>12</v>
      </c>
      <c r="P37" s="2">
        <v>12</v>
      </c>
      <c r="Q37" s="2">
        <v>12</v>
      </c>
      <c r="R37" s="2">
        <v>12</v>
      </c>
      <c r="S37" s="2">
        <v>12</v>
      </c>
      <c r="T37" s="2">
        <v>12</v>
      </c>
      <c r="U37" s="2">
        <v>12</v>
      </c>
      <c r="V37" s="2">
        <v>12</v>
      </c>
      <c r="W37" s="2">
        <v>12</v>
      </c>
      <c r="X37" s="2">
        <v>12</v>
      </c>
      <c r="Y37" s="2">
        <v>12</v>
      </c>
      <c r="Z37" s="2">
        <v>12</v>
      </c>
      <c r="AA37" s="2">
        <v>12</v>
      </c>
      <c r="AB37" s="2">
        <v>12</v>
      </c>
      <c r="AC37" s="2">
        <v>12</v>
      </c>
      <c r="AD37" s="2">
        <v>12</v>
      </c>
      <c r="AE37" s="2">
        <v>12</v>
      </c>
      <c r="AF37" s="2">
        <v>12</v>
      </c>
      <c r="AG37" s="2">
        <v>12</v>
      </c>
      <c r="AH37" s="2">
        <v>12</v>
      </c>
      <c r="AI37" s="2">
        <v>12</v>
      </c>
      <c r="AJ37" s="2">
        <v>12</v>
      </c>
      <c r="AK37" s="2">
        <v>12</v>
      </c>
      <c r="AL37" s="2">
        <v>12</v>
      </c>
      <c r="AM37" s="2">
        <v>12</v>
      </c>
      <c r="AN37" s="2">
        <v>12</v>
      </c>
      <c r="AO37" s="2">
        <v>12</v>
      </c>
      <c r="AP37" s="2">
        <v>12</v>
      </c>
      <c r="AQ37" s="2">
        <v>12</v>
      </c>
      <c r="AR37" s="2">
        <v>12</v>
      </c>
      <c r="AS37" s="2">
        <v>12</v>
      </c>
      <c r="AT37" s="2">
        <v>12</v>
      </c>
      <c r="AU37" s="2">
        <v>12</v>
      </c>
    </row>
    <row r="38" spans="2:47" ht="14.25" customHeight="1" x14ac:dyDescent="0.25">
      <c r="B38" s="7">
        <v>7</v>
      </c>
      <c r="C38" s="6" t="s">
        <v>34</v>
      </c>
      <c r="D38" s="6" t="s">
        <v>25</v>
      </c>
      <c r="E38" s="6" t="s">
        <v>8</v>
      </c>
      <c r="F38" s="6" t="s">
        <v>35</v>
      </c>
      <c r="G38" s="2">
        <v>290</v>
      </c>
      <c r="H38" s="2">
        <v>287.75</v>
      </c>
      <c r="I38" s="2">
        <v>285.5</v>
      </c>
      <c r="J38" s="2">
        <v>283.25</v>
      </c>
      <c r="K38" s="2">
        <v>281</v>
      </c>
      <c r="L38" s="2">
        <v>278.75</v>
      </c>
      <c r="M38" s="2">
        <v>276.5</v>
      </c>
      <c r="N38" s="2">
        <v>274.25</v>
      </c>
      <c r="O38" s="2">
        <v>272</v>
      </c>
      <c r="P38" s="2">
        <v>269.75</v>
      </c>
      <c r="Q38" s="2">
        <v>267.5</v>
      </c>
      <c r="R38" s="2">
        <v>265.25</v>
      </c>
      <c r="S38" s="2">
        <v>263</v>
      </c>
      <c r="T38" s="2">
        <v>260.75</v>
      </c>
      <c r="U38" s="2">
        <v>258.5</v>
      </c>
      <c r="V38" s="2">
        <v>256.25</v>
      </c>
      <c r="W38" s="2">
        <v>254</v>
      </c>
      <c r="X38" s="2">
        <v>251.75</v>
      </c>
      <c r="Y38" s="2">
        <v>249.5</v>
      </c>
      <c r="Z38" s="2">
        <v>247.25</v>
      </c>
      <c r="AA38" s="2">
        <v>245</v>
      </c>
      <c r="AB38" s="2">
        <v>242.75</v>
      </c>
      <c r="AC38" s="2">
        <v>240.5</v>
      </c>
      <c r="AD38" s="2">
        <v>238.25</v>
      </c>
      <c r="AE38" s="2">
        <v>236</v>
      </c>
      <c r="AF38" s="2">
        <v>233.75</v>
      </c>
      <c r="AG38" s="2">
        <v>231.5</v>
      </c>
      <c r="AH38" s="2">
        <v>229.25</v>
      </c>
      <c r="AI38" s="2">
        <v>227</v>
      </c>
      <c r="AJ38" s="2">
        <v>224.75</v>
      </c>
      <c r="AK38" s="2">
        <v>222.5</v>
      </c>
      <c r="AL38" s="2">
        <v>220.25</v>
      </c>
      <c r="AM38" s="2">
        <v>218</v>
      </c>
      <c r="AN38" s="2">
        <v>215.75</v>
      </c>
      <c r="AO38" s="2">
        <v>213.5</v>
      </c>
      <c r="AP38" s="2">
        <v>211.25</v>
      </c>
      <c r="AQ38" s="2">
        <v>209</v>
      </c>
      <c r="AR38" s="2">
        <v>206.75</v>
      </c>
      <c r="AS38" s="2">
        <v>204.5</v>
      </c>
      <c r="AT38" s="2">
        <v>202.25</v>
      </c>
      <c r="AU38" s="2">
        <v>200</v>
      </c>
    </row>
    <row r="39" spans="2:47" ht="14.25" customHeight="1" x14ac:dyDescent="0.25">
      <c r="B39" s="7">
        <v>8</v>
      </c>
      <c r="C39" s="6" t="s">
        <v>36</v>
      </c>
      <c r="D39" s="6" t="s">
        <v>30</v>
      </c>
      <c r="E39" s="6" t="s">
        <v>37</v>
      </c>
      <c r="F39" s="6" t="s">
        <v>47</v>
      </c>
      <c r="G39" s="22">
        <v>208.28261692287595</v>
      </c>
      <c r="H39" s="22">
        <v>210.33557334719063</v>
      </c>
      <c r="I39" s="22">
        <v>212.66554621827683</v>
      </c>
      <c r="J39" s="22">
        <v>214.99407721033586</v>
      </c>
      <c r="K39" s="22">
        <v>217.38644288703574</v>
      </c>
      <c r="L39" s="22">
        <v>219.82884137254496</v>
      </c>
      <c r="M39" s="22">
        <v>222.27479921776029</v>
      </c>
      <c r="N39" s="22">
        <v>224.70607204136502</v>
      </c>
      <c r="O39" s="22">
        <v>227.21230253178129</v>
      </c>
      <c r="P39" s="22">
        <v>229.77660822945705</v>
      </c>
      <c r="Q39" s="22">
        <v>232.39156652622859</v>
      </c>
      <c r="R39" s="22">
        <v>235.07072328730112</v>
      </c>
      <c r="S39" s="22">
        <v>237.7059601817088</v>
      </c>
      <c r="T39" s="22">
        <v>240.29928631023739</v>
      </c>
      <c r="U39" s="22">
        <v>242.9132458936499</v>
      </c>
      <c r="V39" s="22">
        <v>245.54711766270111</v>
      </c>
      <c r="W39" s="22">
        <v>248.19951678787248</v>
      </c>
      <c r="X39" s="22">
        <v>250.8689254632182</v>
      </c>
      <c r="Y39" s="22">
        <v>253.55081910729001</v>
      </c>
      <c r="Z39" s="22">
        <v>256.23603295593955</v>
      </c>
      <c r="AA39" s="22">
        <v>258.91601125567939</v>
      </c>
      <c r="AB39" s="22">
        <v>261.58366467183203</v>
      </c>
      <c r="AC39" s="22">
        <v>264.23330282675329</v>
      </c>
      <c r="AD39" s="22">
        <v>266.86438609533974</v>
      </c>
      <c r="AE39" s="22">
        <v>269.49196342834369</v>
      </c>
      <c r="AF39" s="22">
        <v>272.11290212600272</v>
      </c>
      <c r="AG39" s="22">
        <v>274.72978328758535</v>
      </c>
      <c r="AH39" s="22">
        <v>277.34610644979421</v>
      </c>
      <c r="AI39" s="22">
        <v>279.95029417556083</v>
      </c>
      <c r="AJ39" s="22">
        <v>282.54783997403456</v>
      </c>
      <c r="AK39" s="22">
        <v>285.13880237563922</v>
      </c>
      <c r="AL39" s="22">
        <v>287.72320727596434</v>
      </c>
      <c r="AM39" s="22">
        <v>290.30105207030448</v>
      </c>
      <c r="AN39" s="22">
        <v>292.87230813187438</v>
      </c>
      <c r="AO39" s="22">
        <v>295.43692228392024</v>
      </c>
      <c r="AP39" s="22">
        <v>297.9948176546701</v>
      </c>
      <c r="AQ39" s="22">
        <v>300.54589414480387</v>
      </c>
      <c r="AR39" s="22">
        <v>303.09002864202324</v>
      </c>
      <c r="AS39" s="22">
        <v>305.62707506134444</v>
      </c>
      <c r="AT39" s="22">
        <v>308.15686425680445</v>
      </c>
      <c r="AU39" s="22">
        <v>310.67920383094253</v>
      </c>
    </row>
    <row r="40" spans="2:47" ht="14.25" customHeight="1" x14ac:dyDescent="0.25">
      <c r="B40" s="7">
        <v>9</v>
      </c>
      <c r="C40" s="6" t="s">
        <v>36</v>
      </c>
      <c r="D40" s="6" t="s">
        <v>31</v>
      </c>
      <c r="E40" s="6" t="s">
        <v>38</v>
      </c>
      <c r="F40" s="6" t="s">
        <v>0</v>
      </c>
      <c r="G40" s="22">
        <v>620.10705634343412</v>
      </c>
      <c r="H40" s="22">
        <v>699.64235236267325</v>
      </c>
      <c r="I40" s="22">
        <v>694.53793718705344</v>
      </c>
      <c r="J40" s="22">
        <v>708.8156278870124</v>
      </c>
      <c r="K40" s="22">
        <v>718.68608569784692</v>
      </c>
      <c r="L40" s="22">
        <v>714.72517708700616</v>
      </c>
      <c r="M40" s="22">
        <v>705.49856439137773</v>
      </c>
      <c r="N40" s="22">
        <v>722.18714144544583</v>
      </c>
      <c r="O40" s="22">
        <v>733.6142877498603</v>
      </c>
      <c r="P40" s="22">
        <v>742.58102899429139</v>
      </c>
      <c r="Q40" s="22">
        <v>755.01805165201563</v>
      </c>
      <c r="R40" s="22">
        <v>736.80706949434011</v>
      </c>
      <c r="S40" s="22">
        <v>719.3283308103679</v>
      </c>
      <c r="T40" s="22">
        <v>719.18233559418331</v>
      </c>
      <c r="U40" s="22">
        <v>718.66632394508429</v>
      </c>
      <c r="V40" s="22">
        <v>717.8218186526309</v>
      </c>
      <c r="W40" s="22">
        <v>716.90577685022822</v>
      </c>
      <c r="X40" s="22">
        <v>715.26220832831279</v>
      </c>
      <c r="Y40" s="22">
        <v>711.55984559643252</v>
      </c>
      <c r="Z40" s="22">
        <v>705.75545485508269</v>
      </c>
      <c r="AA40" s="22">
        <v>698.09200204774857</v>
      </c>
      <c r="AB40" s="22">
        <v>688.91273399467968</v>
      </c>
      <c r="AC40" s="22">
        <v>679.59530051121953</v>
      </c>
      <c r="AD40" s="22">
        <v>674.15916546198287</v>
      </c>
      <c r="AE40" s="22">
        <v>667.92533847950369</v>
      </c>
      <c r="AF40" s="22">
        <v>662.38102371848856</v>
      </c>
      <c r="AG40" s="22">
        <v>657.75468661652224</v>
      </c>
      <c r="AH40" s="22">
        <v>650.29333331300859</v>
      </c>
      <c r="AI40" s="22">
        <v>644.28655697620627</v>
      </c>
      <c r="AJ40" s="22">
        <v>638.36989327068591</v>
      </c>
      <c r="AK40" s="22">
        <v>632.53594245828526</v>
      </c>
      <c r="AL40" s="22">
        <v>626.77761537576407</v>
      </c>
      <c r="AM40" s="22">
        <v>621.08810230447693</v>
      </c>
      <c r="AN40" s="22">
        <v>615.46084408000331</v>
      </c>
      <c r="AO40" s="22">
        <v>609.88950516856096</v>
      </c>
      <c r="AP40" s="22">
        <v>604.36794847694239</v>
      </c>
      <c r="AQ40" s="22">
        <v>598.89021165788893</v>
      </c>
      <c r="AR40" s="22">
        <v>593.45048473044949</v>
      </c>
      <c r="AS40" s="22">
        <v>588.04308882289729</v>
      </c>
      <c r="AT40" s="22">
        <v>582.66245586255775</v>
      </c>
      <c r="AU40" s="22">
        <v>577.30310908318734</v>
      </c>
    </row>
    <row r="41" spans="2:47" ht="14.25" customHeight="1" x14ac:dyDescent="0.25">
      <c r="B41" s="7">
        <v>10</v>
      </c>
      <c r="C41" s="6" t="s">
        <v>30</v>
      </c>
      <c r="D41" s="6" t="s">
        <v>27</v>
      </c>
      <c r="E41" s="6" t="s">
        <v>9</v>
      </c>
      <c r="F41" s="6" t="s">
        <v>28</v>
      </c>
      <c r="G41" s="22">
        <v>40.644165217191066</v>
      </c>
      <c r="H41" s="22">
        <v>40.619131480926441</v>
      </c>
      <c r="I41" s="22">
        <v>40.63015747202423</v>
      </c>
      <c r="J41" s="22">
        <v>40.635874698402773</v>
      </c>
      <c r="K41" s="22">
        <v>40.645719114558702</v>
      </c>
      <c r="L41" s="22">
        <v>40.657534482071682</v>
      </c>
      <c r="M41" s="22">
        <v>40.66461719020036</v>
      </c>
      <c r="N41" s="22">
        <v>40.664449365718589</v>
      </c>
      <c r="O41" s="22">
        <v>40.669601801145511</v>
      </c>
      <c r="P41" s="22">
        <v>40.677547954502437</v>
      </c>
      <c r="Q41" s="22">
        <v>40.687150359380823</v>
      </c>
      <c r="R41" s="22">
        <v>40.700170676106907</v>
      </c>
      <c r="S41" s="22">
        <v>40.701987645071355</v>
      </c>
      <c r="T41" s="22">
        <v>40.693172756338249</v>
      </c>
      <c r="U41" s="22">
        <v>40.68228206796681</v>
      </c>
      <c r="V41" s="22">
        <v>40.669236470848134</v>
      </c>
      <c r="W41" s="22">
        <v>40.653722619951246</v>
      </c>
      <c r="X41" s="22">
        <v>40.63524048288167</v>
      </c>
      <c r="Y41" s="22">
        <v>40.612855815712507</v>
      </c>
      <c r="Z41" s="22">
        <v>40.585190021620129</v>
      </c>
      <c r="AA41" s="22">
        <v>40.551173539108476</v>
      </c>
      <c r="AB41" s="22">
        <v>40.510082651240999</v>
      </c>
      <c r="AC41" s="22">
        <v>40.461428240191601</v>
      </c>
      <c r="AD41" s="22">
        <v>40.405354479200469</v>
      </c>
      <c r="AE41" s="22">
        <v>40.343867793649586</v>
      </c>
      <c r="AF41" s="22">
        <v>40.276691848994659</v>
      </c>
      <c r="AG41" s="22">
        <v>40.20422550586364</v>
      </c>
      <c r="AH41" s="22">
        <v>40.126953092134528</v>
      </c>
      <c r="AI41" s="22">
        <v>40.04356367475976</v>
      </c>
      <c r="AJ41" s="22">
        <v>39.954777713533211</v>
      </c>
      <c r="AK41" s="22">
        <v>39.86066216461262</v>
      </c>
      <c r="AL41" s="22">
        <v>39.761277766957065</v>
      </c>
      <c r="AM41" s="22">
        <v>39.656680288892169</v>
      </c>
      <c r="AN41" s="22">
        <v>39.546921297279809</v>
      </c>
      <c r="AO41" s="22">
        <v>39.432048647459368</v>
      </c>
      <c r="AP41" s="22">
        <v>39.31210680931266</v>
      </c>
      <c r="AQ41" s="22">
        <v>39.187137095914018</v>
      </c>
      <c r="AR41" s="22">
        <v>39.057177832885202</v>
      </c>
      <c r="AS41" s="22">
        <v>38.922264490332154</v>
      </c>
      <c r="AT41" s="22">
        <v>38.782429789959252</v>
      </c>
      <c r="AU41" s="22">
        <v>38.637703794668248</v>
      </c>
    </row>
    <row r="42" spans="2:47" ht="14.25" customHeight="1" x14ac:dyDescent="0.25">
      <c r="B42" s="7">
        <v>11</v>
      </c>
      <c r="C42" s="6" t="s">
        <v>30</v>
      </c>
      <c r="D42" s="6" t="s">
        <v>32</v>
      </c>
      <c r="E42" s="6" t="s">
        <v>10</v>
      </c>
      <c r="F42" s="6" t="s">
        <v>28</v>
      </c>
      <c r="G42" s="22">
        <v>162.50989694424422</v>
      </c>
      <c r="H42" s="22">
        <v>164.33473011197054</v>
      </c>
      <c r="I42" s="22">
        <v>166.36547970260534</v>
      </c>
      <c r="J42" s="22">
        <v>168.39929369717171</v>
      </c>
      <c r="K42" s="22">
        <v>170.48390110285769</v>
      </c>
      <c r="L42" s="22">
        <v>172.60931436827406</v>
      </c>
      <c r="M42" s="22">
        <v>174.74153594439716</v>
      </c>
      <c r="N42" s="22">
        <v>176.86714179891052</v>
      </c>
      <c r="O42" s="22">
        <v>179.05194490552742</v>
      </c>
      <c r="P42" s="22">
        <v>181.28365758349926</v>
      </c>
      <c r="Q42" s="22">
        <v>183.55689965486729</v>
      </c>
      <c r="R42" s="22">
        <v>185.88172059153925</v>
      </c>
      <c r="S42" s="22">
        <v>188.17840759184591</v>
      </c>
      <c r="T42" s="22">
        <v>190.4482882581863</v>
      </c>
      <c r="U42" s="22">
        <v>192.73747750566082</v>
      </c>
      <c r="V42" s="22">
        <v>195.04547359251191</v>
      </c>
      <c r="W42" s="22">
        <v>197.3713326133124</v>
      </c>
      <c r="X42" s="22">
        <v>199.7140469478409</v>
      </c>
      <c r="Y42" s="22">
        <v>202.07035684135573</v>
      </c>
      <c r="Z42" s="22">
        <v>204.43347566083199</v>
      </c>
      <c r="AA42" s="22">
        <v>206.79698010071959</v>
      </c>
      <c r="AB42" s="22">
        <v>209.15548876230739</v>
      </c>
      <c r="AC42" s="22">
        <v>211.5046491012626</v>
      </c>
      <c r="AD42" s="22">
        <v>213.84395224544201</v>
      </c>
      <c r="AE42" s="22">
        <v>216.18454132417565</v>
      </c>
      <c r="AF42" s="22">
        <v>218.52402519896563</v>
      </c>
      <c r="AG42" s="22">
        <v>220.86428428111591</v>
      </c>
      <c r="AH42" s="22">
        <v>223.20789707909699</v>
      </c>
      <c r="AI42" s="22">
        <v>225.54615836843183</v>
      </c>
      <c r="AJ42" s="22">
        <v>227.88313449508269</v>
      </c>
      <c r="AK42" s="22">
        <v>230.21882825224961</v>
      </c>
      <c r="AL42" s="22">
        <v>232.55321884547078</v>
      </c>
      <c r="AM42" s="22">
        <v>234.88626477926073</v>
      </c>
      <c r="AN42" s="22">
        <v>237.21790557342965</v>
      </c>
      <c r="AO42" s="22">
        <v>239.54806276090392</v>
      </c>
      <c r="AP42" s="22">
        <v>241.87664044047085</v>
      </c>
      <c r="AQ42" s="22">
        <v>244.203525547547</v>
      </c>
      <c r="AR42" s="22">
        <v>246.52858793937912</v>
      </c>
      <c r="AS42" s="22">
        <v>248.85168035141109</v>
      </c>
      <c r="AT42" s="22">
        <v>251.17263825795746</v>
      </c>
      <c r="AU42" s="22">
        <v>253.49127965633596</v>
      </c>
    </row>
    <row r="43" spans="2:47" ht="14.25" customHeight="1" x14ac:dyDescent="0.25">
      <c r="B43" s="7">
        <v>12</v>
      </c>
      <c r="C43" s="6" t="s">
        <v>30</v>
      </c>
      <c r="D43" s="6" t="s">
        <v>26</v>
      </c>
      <c r="E43" s="6" t="s">
        <v>11</v>
      </c>
      <c r="F43" s="6" t="s">
        <v>39</v>
      </c>
      <c r="G43" s="22">
        <v>28.128554761440643</v>
      </c>
      <c r="H43" s="22">
        <v>28.381711754293612</v>
      </c>
      <c r="I43" s="22">
        <v>28.669909043647298</v>
      </c>
      <c r="J43" s="22">
        <v>28.958908814761344</v>
      </c>
      <c r="K43" s="22">
        <v>29.256822669619375</v>
      </c>
      <c r="L43" s="22">
        <v>29.561992522199237</v>
      </c>
      <c r="M43" s="22">
        <v>29.868646083162776</v>
      </c>
      <c r="N43" s="22">
        <v>30.174480876735934</v>
      </c>
      <c r="O43" s="22">
        <v>30.490755825108369</v>
      </c>
      <c r="P43" s="22">
        <v>30.815402691455315</v>
      </c>
      <c r="Q43" s="22">
        <v>31.147516511980474</v>
      </c>
      <c r="R43" s="22">
        <v>31.488832019655003</v>
      </c>
      <c r="S43" s="22">
        <v>31.825564944791534</v>
      </c>
      <c r="T43" s="22">
        <v>32.157825295712797</v>
      </c>
      <c r="U43" s="22">
        <v>32.493486320022278</v>
      </c>
      <c r="V43" s="22">
        <v>32.832407599341117</v>
      </c>
      <c r="W43" s="22">
        <v>33.17446155460879</v>
      </c>
      <c r="X43" s="22">
        <v>33.519638032495621</v>
      </c>
      <c r="Y43" s="22">
        <v>33.867606450221786</v>
      </c>
      <c r="Z43" s="22">
        <v>34.217367273487419</v>
      </c>
      <c r="AA43" s="22">
        <v>34.567857615851324</v>
      </c>
      <c r="AB43" s="22">
        <v>34.918093258283619</v>
      </c>
      <c r="AC43" s="22">
        <v>35.267225485299051</v>
      </c>
      <c r="AD43" s="22">
        <v>35.615079370697217</v>
      </c>
      <c r="AE43" s="22">
        <v>35.963554310518433</v>
      </c>
      <c r="AF43" s="22">
        <v>36.312185078042376</v>
      </c>
      <c r="AG43" s="22">
        <v>36.661273500605795</v>
      </c>
      <c r="AH43" s="22">
        <v>37.011256278562641</v>
      </c>
      <c r="AI43" s="22">
        <v>37.360572132369221</v>
      </c>
      <c r="AJ43" s="22">
        <v>37.709927765418655</v>
      </c>
      <c r="AK43" s="22">
        <v>38.059311958776973</v>
      </c>
      <c r="AL43" s="22">
        <v>38.408710663536468</v>
      </c>
      <c r="AM43" s="22">
        <v>38.758107002151512</v>
      </c>
      <c r="AN43" s="22">
        <v>39.107481261164885</v>
      </c>
      <c r="AO43" s="22">
        <v>39.456810875556918</v>
      </c>
      <c r="AP43" s="22">
        <v>39.806070404886583</v>
      </c>
      <c r="AQ43" s="22">
        <v>40.15523150134284</v>
      </c>
      <c r="AR43" s="22">
        <v>40.504262869758918</v>
      </c>
      <c r="AS43" s="22">
        <v>40.853130219601155</v>
      </c>
      <c r="AT43" s="22">
        <v>41.201796208887771</v>
      </c>
      <c r="AU43" s="22">
        <v>41.550220379938239</v>
      </c>
    </row>
    <row r="44" spans="2:47" ht="14.25" customHeight="1" x14ac:dyDescent="0.25">
      <c r="B44" s="7">
        <v>13</v>
      </c>
      <c r="C44" s="6" t="s">
        <v>32</v>
      </c>
      <c r="D44" s="6" t="s">
        <v>26</v>
      </c>
      <c r="E44" s="6" t="s">
        <v>13</v>
      </c>
      <c r="F44" s="6" t="s">
        <v>49</v>
      </c>
      <c r="G44" s="22">
        <v>142.38440209703202</v>
      </c>
      <c r="H44" s="22">
        <v>144.11799360637204</v>
      </c>
      <c r="I44" s="22">
        <v>146.04720571747504</v>
      </c>
      <c r="J44" s="22">
        <v>147.97932901231317</v>
      </c>
      <c r="K44" s="22">
        <v>149.95970604771477</v>
      </c>
      <c r="L44" s="22">
        <v>151.97884864986037</v>
      </c>
      <c r="M44" s="22">
        <v>154.00445914717736</v>
      </c>
      <c r="N44" s="22">
        <v>156.02378470896497</v>
      </c>
      <c r="O44" s="22">
        <v>158.09934766025106</v>
      </c>
      <c r="P44" s="22">
        <v>160.21947470432431</v>
      </c>
      <c r="Q44" s="22">
        <v>162.37905467212391</v>
      </c>
      <c r="R44" s="22">
        <v>164.58763456196229</v>
      </c>
      <c r="S44" s="22">
        <v>166.76948721225358</v>
      </c>
      <c r="T44" s="22">
        <v>168.92587384527701</v>
      </c>
      <c r="U44" s="22">
        <v>171.1006036303778</v>
      </c>
      <c r="V44" s="22">
        <v>173.29319991288631</v>
      </c>
      <c r="W44" s="22">
        <v>175.50276598264679</v>
      </c>
      <c r="X44" s="22">
        <v>177.72834460044882</v>
      </c>
      <c r="Y44" s="22">
        <v>179.96683899928794</v>
      </c>
      <c r="Z44" s="22">
        <v>182.21180187779035</v>
      </c>
      <c r="AA44" s="22">
        <v>184.45713109568365</v>
      </c>
      <c r="AB44" s="22">
        <v>186.69771432419202</v>
      </c>
      <c r="AC44" s="22">
        <v>188.92941664619948</v>
      </c>
      <c r="AD44" s="22">
        <v>191.15175463316993</v>
      </c>
      <c r="AE44" s="22">
        <v>193.37531425796689</v>
      </c>
      <c r="AF44" s="22">
        <v>195.59782393901733</v>
      </c>
      <c r="AG44" s="22">
        <v>197.82107006706011</v>
      </c>
      <c r="AH44" s="22">
        <v>200.04750222514213</v>
      </c>
      <c r="AI44" s="22">
        <v>202.26885045001026</v>
      </c>
      <c r="AJ44" s="22">
        <v>204.48897777032857</v>
      </c>
      <c r="AK44" s="22">
        <v>206.7078868396371</v>
      </c>
      <c r="AL44" s="22">
        <v>208.92555790319724</v>
      </c>
      <c r="AM44" s="22">
        <v>211.14195154029773</v>
      </c>
      <c r="AN44" s="22">
        <v>213.3570102947582</v>
      </c>
      <c r="AO44" s="22">
        <v>215.57065962285873</v>
      </c>
      <c r="AP44" s="22">
        <v>217.7828084184473</v>
      </c>
      <c r="AQ44" s="22">
        <v>219.99334927016966</v>
      </c>
      <c r="AR44" s="22">
        <v>222.20215854241019</v>
      </c>
      <c r="AS44" s="22">
        <v>224.40909633384052</v>
      </c>
      <c r="AT44" s="22">
        <v>226.61400634505961</v>
      </c>
      <c r="AU44" s="22">
        <v>228.81671567351918</v>
      </c>
    </row>
    <row r="45" spans="2:47" ht="14.25" customHeight="1" x14ac:dyDescent="0.25">
      <c r="B45" s="7">
        <v>14</v>
      </c>
      <c r="C45" s="6" t="s">
        <v>31</v>
      </c>
      <c r="D45" s="6" t="s">
        <v>36</v>
      </c>
      <c r="E45" s="6" t="s">
        <v>14</v>
      </c>
      <c r="F45" s="6" t="s">
        <v>59</v>
      </c>
      <c r="G45" s="22">
        <v>18.603211690303027</v>
      </c>
      <c r="H45" s="22">
        <v>20.989270570880198</v>
      </c>
      <c r="I45" s="22">
        <v>20.836138115611604</v>
      </c>
      <c r="J45" s="22">
        <v>21.264468836610373</v>
      </c>
      <c r="K45" s="22">
        <v>21.560582570935409</v>
      </c>
      <c r="L45" s="22">
        <v>21.441755312610184</v>
      </c>
      <c r="M45" s="22">
        <v>21.16495693174133</v>
      </c>
      <c r="N45" s="22">
        <v>21.665614243363375</v>
      </c>
      <c r="O45" s="22">
        <v>22.008428632495807</v>
      </c>
      <c r="P45" s="22">
        <v>22.277430869828741</v>
      </c>
      <c r="Q45" s="22">
        <v>22.650541549560469</v>
      </c>
      <c r="R45" s="22">
        <v>22.104212084830205</v>
      </c>
      <c r="S45" s="22">
        <v>21.579849924311038</v>
      </c>
      <c r="T45" s="22">
        <v>21.575470067825499</v>
      </c>
      <c r="U45" s="22">
        <v>21.559989718352529</v>
      </c>
      <c r="V45" s="22">
        <v>21.534654559578929</v>
      </c>
      <c r="W45" s="22">
        <v>21.507173305506846</v>
      </c>
      <c r="X45" s="22">
        <v>21.457866249849388</v>
      </c>
      <c r="Y45" s="22">
        <v>21.346795367892977</v>
      </c>
      <c r="Z45" s="22">
        <v>21.172663645652484</v>
      </c>
      <c r="AA45" s="22">
        <v>20.942760061432455</v>
      </c>
      <c r="AB45" s="22">
        <v>20.667382019840392</v>
      </c>
      <c r="AC45" s="22">
        <v>20.387859015336588</v>
      </c>
      <c r="AD45" s="22">
        <v>20.224774963859485</v>
      </c>
      <c r="AE45" s="22">
        <v>20.037760154385108</v>
      </c>
      <c r="AF45" s="22">
        <v>19.871430711554659</v>
      </c>
      <c r="AG45" s="22">
        <v>19.732640598495671</v>
      </c>
      <c r="AH45" s="22">
        <v>19.508799999390256</v>
      </c>
      <c r="AI45" s="22">
        <v>19.328596709286192</v>
      </c>
      <c r="AJ45" s="22">
        <v>19.15109679812058</v>
      </c>
      <c r="AK45" s="22">
        <v>18.976078273748556</v>
      </c>
      <c r="AL45" s="22">
        <v>18.803328461272923</v>
      </c>
      <c r="AM45" s="22">
        <v>18.632643069134307</v>
      </c>
      <c r="AN45" s="22">
        <v>18.463825322400098</v>
      </c>
      <c r="AO45" s="22">
        <v>18.296685155056831</v>
      </c>
      <c r="AP45" s="22">
        <v>18.131038454308271</v>
      </c>
      <c r="AQ45" s="22">
        <v>17.966706349736668</v>
      </c>
      <c r="AR45" s="22">
        <v>17.803514541913486</v>
      </c>
      <c r="AS45" s="22">
        <v>17.641292664686919</v>
      </c>
      <c r="AT45" s="22">
        <v>17.479873675876732</v>
      </c>
      <c r="AU45" s="22">
        <v>17.319093272495618</v>
      </c>
    </row>
    <row r="46" spans="2:47" ht="14.25" customHeight="1" x14ac:dyDescent="0.25">
      <c r="B46" s="7">
        <v>15</v>
      </c>
      <c r="C46" s="6" t="s">
        <v>31</v>
      </c>
      <c r="D46" s="6" t="s">
        <v>16</v>
      </c>
      <c r="E46" s="6" t="s">
        <v>15</v>
      </c>
      <c r="F46" s="6" t="s">
        <v>16</v>
      </c>
      <c r="G46" s="22">
        <v>319.19153317363617</v>
      </c>
      <c r="H46" s="22">
        <v>386.85702421176842</v>
      </c>
      <c r="I46" s="22">
        <v>382.16449490485354</v>
      </c>
      <c r="J46" s="22">
        <v>394.0017208201923</v>
      </c>
      <c r="K46" s="22">
        <v>402.06120197171674</v>
      </c>
      <c r="L46" s="22">
        <v>398.33810375963458</v>
      </c>
      <c r="M46" s="22">
        <v>390.14740509157338</v>
      </c>
      <c r="N46" s="22">
        <v>403.97160969450294</v>
      </c>
      <c r="O46" s="22">
        <v>413.30491601188169</v>
      </c>
      <c r="P46" s="22">
        <v>420.53395418678923</v>
      </c>
      <c r="Q46" s="22">
        <v>430.6840262105182</v>
      </c>
      <c r="R46" s="22">
        <v>414.90327637377789</v>
      </c>
      <c r="S46" s="22">
        <v>399.77277536935588</v>
      </c>
      <c r="T46" s="22">
        <v>399.29519786564293</v>
      </c>
      <c r="U46" s="22">
        <v>398.5060445047198</v>
      </c>
      <c r="V46" s="22">
        <v>397.44124357818362</v>
      </c>
      <c r="W46" s="22">
        <v>396.31775833104211</v>
      </c>
      <c r="X46" s="22">
        <v>394.58466277182396</v>
      </c>
      <c r="Y46" s="22">
        <v>391.12660041680618</v>
      </c>
      <c r="Z46" s="22">
        <v>385.91272946413</v>
      </c>
      <c r="AA46" s="22">
        <v>379.1520517149894</v>
      </c>
      <c r="AB46" s="22">
        <v>371.13661607829903</v>
      </c>
      <c r="AC46" s="22">
        <v>363.02177240225183</v>
      </c>
      <c r="AD46" s="22">
        <v>358.16363326507303</v>
      </c>
      <c r="AE46" s="22">
        <v>352.6497322919061</v>
      </c>
      <c r="AF46" s="22">
        <v>347.72119038546572</v>
      </c>
      <c r="AG46" s="22">
        <v>343.5663379366008</v>
      </c>
      <c r="AH46" s="22">
        <v>337.06261998310254</v>
      </c>
      <c r="AI46" s="22">
        <v>331.77998556873933</v>
      </c>
      <c r="AJ46" s="22">
        <v>326.58262270469282</v>
      </c>
      <c r="AK46" s="22">
        <v>321.46416231230393</v>
      </c>
      <c r="AL46" s="22">
        <v>316.41851832921083</v>
      </c>
      <c r="AM46" s="22">
        <v>311.43986060580249</v>
      </c>
      <c r="AN46" s="22">
        <v>306.52258981559288</v>
      </c>
      <c r="AO46" s="22">
        <v>301.66131414035499</v>
      </c>
      <c r="AP46" s="22">
        <v>296.85082752567939</v>
      </c>
      <c r="AQ46" s="22">
        <v>292.08608930027168</v>
      </c>
      <c r="AR46" s="22">
        <v>287.3622050013862</v>
      </c>
      <c r="AS46" s="22">
        <v>282.67440824021594</v>
      </c>
      <c r="AT46" s="22">
        <v>278.01804345617711</v>
      </c>
      <c r="AU46" s="22">
        <v>273.38854944821361</v>
      </c>
    </row>
    <row r="47" spans="2:47" ht="14.25" customHeight="1" x14ac:dyDescent="0.25">
      <c r="B47" s="7">
        <v>16</v>
      </c>
      <c r="C47" s="6" t="s">
        <v>31</v>
      </c>
      <c r="D47" s="6" t="s">
        <v>34</v>
      </c>
      <c r="E47" s="6" t="s">
        <v>17</v>
      </c>
      <c r="F47" s="6" t="s">
        <v>41</v>
      </c>
      <c r="G47" s="22">
        <v>71.312311479494923</v>
      </c>
      <c r="H47" s="22">
        <v>81.071057580024615</v>
      </c>
      <c r="I47" s="22">
        <v>81.087304166588382</v>
      </c>
      <c r="J47" s="22">
        <v>83.374438230209762</v>
      </c>
      <c r="K47" s="22">
        <v>85.164301155194835</v>
      </c>
      <c r="L47" s="22">
        <v>85.320318014761355</v>
      </c>
      <c r="M47" s="22">
        <v>84.836202368063013</v>
      </c>
      <c r="N47" s="22">
        <v>87.474917507579491</v>
      </c>
      <c r="O47" s="22">
        <v>89.500943105482875</v>
      </c>
      <c r="P47" s="22">
        <v>91.244643937673501</v>
      </c>
      <c r="Q47" s="22">
        <v>93.43348389193693</v>
      </c>
      <c r="R47" s="22">
        <v>91.824581035731967</v>
      </c>
      <c r="S47" s="22">
        <v>90.275705516701052</v>
      </c>
      <c r="T47" s="22">
        <v>90.886667660714835</v>
      </c>
      <c r="U47" s="22">
        <v>91.450289722011931</v>
      </c>
      <c r="V47" s="22">
        <v>91.970920514868325</v>
      </c>
      <c r="W47" s="22">
        <v>92.480845213679274</v>
      </c>
      <c r="X47" s="22">
        <v>92.894679306639503</v>
      </c>
      <c r="Y47" s="22">
        <v>93.036449811733476</v>
      </c>
      <c r="Z47" s="22">
        <v>92.895061745300225</v>
      </c>
      <c r="AA47" s="22">
        <v>92.497190271326673</v>
      </c>
      <c r="AB47" s="22">
        <v>91.883735896540259</v>
      </c>
      <c r="AC47" s="22">
        <v>91.235669093631117</v>
      </c>
      <c r="AD47" s="22">
        <v>91.095757233050364</v>
      </c>
      <c r="AE47" s="22">
        <v>90.837846033212458</v>
      </c>
      <c r="AF47" s="22">
        <v>90.663402621468123</v>
      </c>
      <c r="AG47" s="22">
        <v>90.605708081425803</v>
      </c>
      <c r="AH47" s="22">
        <v>90.146913330515702</v>
      </c>
      <c r="AI47" s="22">
        <v>89.877974698180708</v>
      </c>
      <c r="AJ47" s="22">
        <v>89.611173767872501</v>
      </c>
      <c r="AK47" s="22">
        <v>89.345701872232794</v>
      </c>
      <c r="AL47" s="22">
        <v>89.080768585280325</v>
      </c>
      <c r="AM47" s="22">
        <v>88.815598629540091</v>
      </c>
      <c r="AN47" s="22">
        <v>88.549428942010408</v>
      </c>
      <c r="AO47" s="22">
        <v>88.281505873149172</v>
      </c>
      <c r="AP47" s="22">
        <v>88.011082496954728</v>
      </c>
      <c r="AQ47" s="22">
        <v>87.737416007880583</v>
      </c>
      <c r="AR47" s="22">
        <v>87.459765187149884</v>
      </c>
      <c r="AS47" s="22">
        <v>87.177387917994466</v>
      </c>
      <c r="AT47" s="22">
        <v>86.889538730503901</v>
      </c>
      <c r="AU47" s="22">
        <v>86.595466362478092</v>
      </c>
    </row>
    <row r="48" spans="2:47" ht="14.25" customHeight="1" x14ac:dyDescent="0.25">
      <c r="B48" s="7">
        <v>17</v>
      </c>
      <c r="C48" s="6" t="s">
        <v>19</v>
      </c>
      <c r="D48" s="6" t="s">
        <v>34</v>
      </c>
      <c r="E48" s="6" t="s">
        <v>18</v>
      </c>
      <c r="F48" s="6" t="s">
        <v>19</v>
      </c>
      <c r="G48" s="22">
        <v>617.49517732094569</v>
      </c>
      <c r="H48" s="22">
        <v>685.10354460547558</v>
      </c>
      <c r="I48" s="22">
        <v>680.20216397788749</v>
      </c>
      <c r="J48" s="22">
        <v>692.11873199916192</v>
      </c>
      <c r="K48" s="22">
        <v>700.36640038006169</v>
      </c>
      <c r="L48" s="22">
        <v>696.63939385749484</v>
      </c>
      <c r="M48" s="22">
        <v>688.2711208848516</v>
      </c>
      <c r="N48" s="22">
        <v>702.68789525064039</v>
      </c>
      <c r="O48" s="22">
        <v>712.66148633531623</v>
      </c>
      <c r="P48" s="22">
        <v>720.61108996169116</v>
      </c>
      <c r="Q48" s="22">
        <v>731.79739754341858</v>
      </c>
      <c r="R48" s="22">
        <v>715.70230832041386</v>
      </c>
      <c r="S48" s="22">
        <v>700.08000532706353</v>
      </c>
      <c r="T48" s="22">
        <v>699.94231784305862</v>
      </c>
      <c r="U48" s="22">
        <v>699.49985617129687</v>
      </c>
      <c r="V48" s="22">
        <v>698.78484664097027</v>
      </c>
      <c r="W48" s="22">
        <v>698.02700275692609</v>
      </c>
      <c r="X48" s="22">
        <v>696.62235871843984</v>
      </c>
      <c r="Y48" s="22">
        <v>693.33085204975612</v>
      </c>
      <c r="Z48" s="22">
        <v>688.07815303963582</v>
      </c>
      <c r="AA48" s="22">
        <v>681.05504343356802</v>
      </c>
      <c r="AB48" s="22">
        <v>672.55089605259684</v>
      </c>
      <c r="AC48" s="22">
        <v>663.83211826425497</v>
      </c>
      <c r="AD48" s="22">
        <v>658.68041597979573</v>
      </c>
      <c r="AE48" s="22">
        <v>652.73570351390697</v>
      </c>
      <c r="AF48" s="22">
        <v>647.39597696357396</v>
      </c>
      <c r="AG48" s="22">
        <v>642.88975509950228</v>
      </c>
      <c r="AH48" s="22">
        <v>635.6405116832625</v>
      </c>
      <c r="AI48" s="22">
        <v>629.72207523914381</v>
      </c>
      <c r="AJ48" s="22">
        <v>623.8417543795656</v>
      </c>
      <c r="AK48" s="22">
        <v>617.99334218454976</v>
      </c>
      <c r="AL48" s="22">
        <v>612.17079663448862</v>
      </c>
      <c r="AM48" s="22">
        <v>606.36821783578023</v>
      </c>
      <c r="AN48" s="22">
        <v>600.57982632808239</v>
      </c>
      <c r="AO48" s="22">
        <v>594.79994242230009</v>
      </c>
      <c r="AP48" s="22">
        <v>589.02296648147285</v>
      </c>
      <c r="AQ48" s="22">
        <v>583.24336000756148</v>
      </c>
      <c r="AR48" s="22">
        <v>577.45562742692584</v>
      </c>
      <c r="AS48" s="22">
        <v>571.65429843909612</v>
      </c>
      <c r="AT48" s="22">
        <v>565.83391079858802</v>
      </c>
      <c r="AU48" s="22">
        <v>559.98899343774895</v>
      </c>
    </row>
    <row r="49" spans="2:47" ht="14.25" customHeight="1" x14ac:dyDescent="0.25">
      <c r="B49" s="7">
        <v>18</v>
      </c>
      <c r="C49" s="6" t="s">
        <v>34</v>
      </c>
      <c r="D49" s="6" t="s">
        <v>26</v>
      </c>
      <c r="E49" s="6" t="s">
        <v>42</v>
      </c>
      <c r="F49" s="6" t="s">
        <v>35</v>
      </c>
      <c r="G49" s="22">
        <v>350.59096491546524</v>
      </c>
      <c r="H49" s="22">
        <v>424.79238005822634</v>
      </c>
      <c r="I49" s="22">
        <v>422.49920539988977</v>
      </c>
      <c r="J49" s="22">
        <v>437.95864833928999</v>
      </c>
      <c r="K49" s="22">
        <v>449.5435524540726</v>
      </c>
      <c r="L49" s="22">
        <v>448.47253206734229</v>
      </c>
      <c r="M49" s="22">
        <v>442.4898106510405</v>
      </c>
      <c r="N49" s="22">
        <v>460.6014158915155</v>
      </c>
      <c r="O49" s="22">
        <v>474.0110594066885</v>
      </c>
      <c r="P49" s="22">
        <v>485.27583255345286</v>
      </c>
      <c r="Q49" s="22">
        <v>499.96471976234415</v>
      </c>
      <c r="R49" s="22">
        <v>485.75000712807514</v>
      </c>
      <c r="S49" s="22">
        <v>472.03081111097424</v>
      </c>
      <c r="T49" s="22">
        <v>474.72095654477732</v>
      </c>
      <c r="U49" s="22">
        <v>477.08363570702869</v>
      </c>
      <c r="V49" s="22">
        <v>479.1528634811545</v>
      </c>
      <c r="W49" s="22">
        <v>481.17229863885916</v>
      </c>
      <c r="X49" s="22">
        <v>482.5008453894672</v>
      </c>
      <c r="Y49" s="22">
        <v>481.82159075720517</v>
      </c>
      <c r="Z49" s="22">
        <v>479.05508977581326</v>
      </c>
      <c r="AA49" s="22">
        <v>474.40357737111128</v>
      </c>
      <c r="AB49" s="22">
        <v>468.17420773793765</v>
      </c>
      <c r="AC49" s="22">
        <v>461.71304226774691</v>
      </c>
      <c r="AD49" s="22">
        <v>459.04184111266636</v>
      </c>
      <c r="AE49" s="22">
        <v>455.52340142876989</v>
      </c>
      <c r="AF49" s="22">
        <v>452.64522336117523</v>
      </c>
      <c r="AG49" s="22">
        <v>450.65078110293337</v>
      </c>
      <c r="AH49" s="22">
        <v>445.73230560359747</v>
      </c>
      <c r="AI49" s="22">
        <v>442.22804677932248</v>
      </c>
      <c r="AJ49" s="22">
        <v>438.76122351157551</v>
      </c>
      <c r="AK49" s="22">
        <v>435.32531130413037</v>
      </c>
      <c r="AL49" s="22">
        <v>431.91395598258612</v>
      </c>
      <c r="AM49" s="22">
        <v>428.52094963783793</v>
      </c>
      <c r="AN49" s="22">
        <v>425.14020772317303</v>
      </c>
      <c r="AO49" s="22">
        <v>421.76574723365582</v>
      </c>
      <c r="AP49" s="22">
        <v>418.39166586572844</v>
      </c>
      <c r="AQ49" s="22">
        <v>415.01212200705339</v>
      </c>
      <c r="AR49" s="22">
        <v>411.62131544067967</v>
      </c>
      <c r="AS49" s="22">
        <v>408.21346861857319</v>
      </c>
      <c r="AT49" s="22">
        <v>404.78280836541404</v>
      </c>
      <c r="AU49" s="22">
        <v>401.32354791443606</v>
      </c>
    </row>
    <row r="50" spans="2:47" ht="14.25" customHeight="1" x14ac:dyDescent="0.25">
      <c r="B50" s="7">
        <v>19</v>
      </c>
      <c r="C50" s="6" t="s">
        <v>26</v>
      </c>
      <c r="D50" s="6" t="s">
        <v>36</v>
      </c>
      <c r="E50" s="6" t="s">
        <v>43</v>
      </c>
      <c r="F50" s="6" t="s">
        <v>48</v>
      </c>
      <c r="G50" s="22">
        <v>774.10392177393783</v>
      </c>
      <c r="H50" s="22">
        <v>850.29208541889182</v>
      </c>
      <c r="I50" s="22">
        <v>850.21632016101216</v>
      </c>
      <c r="J50" s="22">
        <v>867.89688616636454</v>
      </c>
      <c r="K50" s="22">
        <v>881.7600811714068</v>
      </c>
      <c r="L50" s="22">
        <v>883.01337323940186</v>
      </c>
      <c r="M50" s="22">
        <v>879.36291588138067</v>
      </c>
      <c r="N50" s="22">
        <v>899.79968147721627</v>
      </c>
      <c r="O50" s="22">
        <v>915.60116289204791</v>
      </c>
      <c r="P50" s="22">
        <v>929.31070994923255</v>
      </c>
      <c r="Q50" s="22">
        <v>946.49129094644866</v>
      </c>
      <c r="R50" s="22">
        <v>934.82647370969232</v>
      </c>
      <c r="S50" s="22">
        <v>923.62586326801943</v>
      </c>
      <c r="T50" s="22">
        <v>928.80465568576722</v>
      </c>
      <c r="U50" s="22">
        <v>933.67772565742871</v>
      </c>
      <c r="V50" s="22">
        <v>938.27847099338192</v>
      </c>
      <c r="W50" s="22">
        <v>942.84952617611475</v>
      </c>
      <c r="X50" s="22">
        <v>946.74882802241177</v>
      </c>
      <c r="Y50" s="22">
        <v>948.65603620671482</v>
      </c>
      <c r="Z50" s="22">
        <v>948.4842589270911</v>
      </c>
      <c r="AA50" s="22">
        <v>946.42856608264617</v>
      </c>
      <c r="AB50" s="22">
        <v>942.79001532041332</v>
      </c>
      <c r="AC50" s="22">
        <v>938.90968439924541</v>
      </c>
      <c r="AD50" s="22">
        <v>938.80867511653366</v>
      </c>
      <c r="AE50" s="22">
        <v>937.86226999725523</v>
      </c>
      <c r="AF50" s="22">
        <v>937.55523237823502</v>
      </c>
      <c r="AG50" s="22">
        <v>938.13312467059916</v>
      </c>
      <c r="AH50" s="22">
        <v>935.7910641073023</v>
      </c>
      <c r="AI50" s="22">
        <v>934.85746936170199</v>
      </c>
      <c r="AJ50" s="22">
        <v>933.96012904732265</v>
      </c>
      <c r="AK50" s="22">
        <v>933.09251010254445</v>
      </c>
      <c r="AL50" s="22">
        <v>932.24822454931984</v>
      </c>
      <c r="AM50" s="22">
        <v>931.42100818028723</v>
      </c>
      <c r="AN50" s="22">
        <v>930.60469927909605</v>
      </c>
      <c r="AO50" s="22">
        <v>929.79321773207141</v>
      </c>
      <c r="AP50" s="22">
        <v>928.9805446890623</v>
      </c>
      <c r="AQ50" s="22">
        <v>928.16070277856591</v>
      </c>
      <c r="AR50" s="22">
        <v>927.32773685284883</v>
      </c>
      <c r="AS50" s="22">
        <v>926.47569517201498</v>
      </c>
      <c r="AT50" s="22">
        <v>925.59861091936125</v>
      </c>
      <c r="AU50" s="22">
        <v>924.69048396789356</v>
      </c>
    </row>
    <row r="51" spans="2:47" ht="14.25" customHeight="1" x14ac:dyDescent="0.25">
      <c r="B51" s="7">
        <v>20</v>
      </c>
      <c r="C51" s="6" t="s">
        <v>34</v>
      </c>
      <c r="D51" s="6" t="s">
        <v>16</v>
      </c>
      <c r="E51" s="6" t="s">
        <v>20</v>
      </c>
      <c r="F51" s="6" t="s">
        <v>44</v>
      </c>
      <c r="G51" s="22">
        <v>48.216523884975324</v>
      </c>
      <c r="H51" s="22">
        <v>53.63222212727387</v>
      </c>
      <c r="I51" s="22">
        <v>53.290262744586109</v>
      </c>
      <c r="J51" s="22">
        <v>54.284521890081599</v>
      </c>
      <c r="K51" s="22">
        <v>54.987149081184022</v>
      </c>
      <c r="L51" s="22">
        <v>54.73717980491385</v>
      </c>
      <c r="M51" s="22">
        <v>54.11751260187399</v>
      </c>
      <c r="N51" s="22">
        <v>55.311396866704314</v>
      </c>
      <c r="O51" s="22">
        <v>56.15137003411057</v>
      </c>
      <c r="P51" s="22">
        <v>56.829901345911829</v>
      </c>
      <c r="Q51" s="22">
        <v>57.766161673011375</v>
      </c>
      <c r="R51" s="22">
        <v>56.526882228070725</v>
      </c>
      <c r="S51" s="22">
        <v>55.324899732790328</v>
      </c>
      <c r="T51" s="22">
        <v>55.358028958996108</v>
      </c>
      <c r="U51" s="22">
        <v>55.366510186280195</v>
      </c>
      <c r="V51" s="22">
        <v>55.352903674684114</v>
      </c>
      <c r="W51" s="22">
        <v>55.335549331746222</v>
      </c>
      <c r="X51" s="22">
        <v>55.266192635612121</v>
      </c>
      <c r="Y51" s="22">
        <v>55.045711104284358</v>
      </c>
      <c r="Z51" s="22">
        <v>54.66812500912274</v>
      </c>
      <c r="AA51" s="22">
        <v>54.148656333783414</v>
      </c>
      <c r="AB51" s="22">
        <v>53.510424211199542</v>
      </c>
      <c r="AC51" s="22">
        <v>52.854745090139161</v>
      </c>
      <c r="AD51" s="22">
        <v>52.484332100179699</v>
      </c>
      <c r="AE51" s="22">
        <v>52.050148118349462</v>
      </c>
      <c r="AF51" s="22">
        <v>51.664156223866812</v>
      </c>
      <c r="AG51" s="22">
        <v>51.344682077994747</v>
      </c>
      <c r="AH51" s="22">
        <v>50.805119410180765</v>
      </c>
      <c r="AI51" s="22">
        <v>50.37200315800203</v>
      </c>
      <c r="AJ51" s="22">
        <v>49.941704635862571</v>
      </c>
      <c r="AK51" s="22">
        <v>49.513732752652182</v>
      </c>
      <c r="AL51" s="22">
        <v>49.087609237182846</v>
      </c>
      <c r="AM51" s="22">
        <v>48.662866827482361</v>
      </c>
      <c r="AN51" s="22">
        <v>48.239047546919743</v>
      </c>
      <c r="AO51" s="22">
        <v>47.81570106179344</v>
      </c>
      <c r="AP51" s="22">
        <v>47.392383112699122</v>
      </c>
      <c r="AQ51" s="22">
        <v>46.968654008388732</v>
      </c>
      <c r="AR51" s="22">
        <v>46.544077173396033</v>
      </c>
      <c r="AS51" s="22">
        <v>46.118217738517338</v>
      </c>
      <c r="AT51" s="22">
        <v>45.690641163677888</v>
      </c>
      <c r="AU51" s="22">
        <v>45.260911885790961</v>
      </c>
    </row>
    <row r="52" spans="2:47" ht="14.25" customHeight="1" x14ac:dyDescent="0.25">
      <c r="B52" s="7">
        <v>21</v>
      </c>
      <c r="C52" s="6" t="s">
        <v>32</v>
      </c>
      <c r="D52" s="6" t="s">
        <v>27</v>
      </c>
      <c r="E52" s="6" t="s">
        <v>12</v>
      </c>
      <c r="F52" s="6" t="s">
        <v>44</v>
      </c>
      <c r="G52" s="22">
        <v>8.125494847212213</v>
      </c>
      <c r="H52" s="22">
        <v>8.2167365055985275</v>
      </c>
      <c r="I52" s="22">
        <v>8.3182739851302649</v>
      </c>
      <c r="J52" s="22">
        <v>8.4199646848585878</v>
      </c>
      <c r="K52" s="22">
        <v>8.5241950551428847</v>
      </c>
      <c r="L52" s="22">
        <v>8.6304657184137028</v>
      </c>
      <c r="M52" s="22">
        <v>8.73707679721986</v>
      </c>
      <c r="N52" s="22">
        <v>8.8433570899455241</v>
      </c>
      <c r="O52" s="22">
        <v>8.9525972452763707</v>
      </c>
      <c r="P52" s="22">
        <v>9.0641828791749628</v>
      </c>
      <c r="Q52" s="22">
        <v>9.1778449827433644</v>
      </c>
      <c r="R52" s="22">
        <v>9.2940860295769632</v>
      </c>
      <c r="S52" s="22">
        <v>9.4089203795922955</v>
      </c>
      <c r="T52" s="22">
        <v>9.5224144129093169</v>
      </c>
      <c r="U52" s="22">
        <v>9.6368738752830421</v>
      </c>
      <c r="V52" s="22">
        <v>9.7522736796255938</v>
      </c>
      <c r="W52" s="22">
        <v>9.8685666306656223</v>
      </c>
      <c r="X52" s="22">
        <v>9.9857023473920439</v>
      </c>
      <c r="Y52" s="22">
        <v>10.103517842067786</v>
      </c>
      <c r="Z52" s="22">
        <v>10.221673783041599</v>
      </c>
      <c r="AA52" s="22">
        <v>10.339849005035983</v>
      </c>
      <c r="AB52" s="22">
        <v>10.45777443811537</v>
      </c>
      <c r="AC52" s="22">
        <v>10.575232455063132</v>
      </c>
      <c r="AD52" s="22">
        <v>10.692197612272103</v>
      </c>
      <c r="AE52" s="22">
        <v>10.809227066208782</v>
      </c>
      <c r="AF52" s="22">
        <v>10.926201259948281</v>
      </c>
      <c r="AG52" s="22">
        <v>11.043214214055796</v>
      </c>
      <c r="AH52" s="22">
        <v>11.160394853954852</v>
      </c>
      <c r="AI52" s="22">
        <v>11.27730791842159</v>
      </c>
      <c r="AJ52" s="22">
        <v>11.394156724754135</v>
      </c>
      <c r="AK52" s="22">
        <v>11.51094141261248</v>
      </c>
      <c r="AL52" s="22">
        <v>11.627660942273538</v>
      </c>
      <c r="AM52" s="22">
        <v>11.744313238963038</v>
      </c>
      <c r="AN52" s="22">
        <v>11.860895278671483</v>
      </c>
      <c r="AO52" s="22">
        <v>11.977403138045196</v>
      </c>
      <c r="AP52" s="22">
        <v>12.093832022023543</v>
      </c>
      <c r="AQ52" s="22">
        <v>12.21017627737735</v>
      </c>
      <c r="AR52" s="22">
        <v>12.326429396968956</v>
      </c>
      <c r="AS52" s="22">
        <v>12.442584017570553</v>
      </c>
      <c r="AT52" s="22">
        <v>12.558631912897875</v>
      </c>
      <c r="AU52" s="22">
        <v>12.674563982816801</v>
      </c>
    </row>
    <row r="53" spans="2:47" ht="14.25" customHeight="1" x14ac:dyDescent="0.25">
      <c r="B53" s="7">
        <v>22</v>
      </c>
      <c r="C53" s="6" t="s">
        <v>25</v>
      </c>
      <c r="D53" s="6" t="s">
        <v>30</v>
      </c>
      <c r="E53" s="6" t="s">
        <v>2</v>
      </c>
      <c r="F53" s="6" t="s">
        <v>28</v>
      </c>
      <c r="G53" s="22">
        <v>35</v>
      </c>
      <c r="H53" s="22">
        <v>35</v>
      </c>
      <c r="I53" s="22">
        <v>35</v>
      </c>
      <c r="J53" s="22">
        <v>35</v>
      </c>
      <c r="K53" s="22">
        <v>35</v>
      </c>
      <c r="L53" s="22">
        <v>35</v>
      </c>
      <c r="M53" s="22">
        <v>35</v>
      </c>
      <c r="N53" s="22">
        <v>35</v>
      </c>
      <c r="O53" s="22">
        <v>35</v>
      </c>
      <c r="P53" s="22">
        <v>35</v>
      </c>
      <c r="Q53" s="22">
        <v>35</v>
      </c>
      <c r="R53" s="22">
        <v>35</v>
      </c>
      <c r="S53" s="22">
        <v>35</v>
      </c>
      <c r="T53" s="22">
        <v>35</v>
      </c>
      <c r="U53" s="22">
        <v>35</v>
      </c>
      <c r="V53" s="22">
        <v>35</v>
      </c>
      <c r="W53" s="22">
        <v>35</v>
      </c>
      <c r="X53" s="22">
        <v>35</v>
      </c>
      <c r="Y53" s="22">
        <v>35</v>
      </c>
      <c r="Z53" s="22">
        <v>35</v>
      </c>
      <c r="AA53" s="22">
        <v>35</v>
      </c>
      <c r="AB53" s="22">
        <v>35</v>
      </c>
      <c r="AC53" s="22">
        <v>35</v>
      </c>
      <c r="AD53" s="22">
        <v>35</v>
      </c>
      <c r="AE53" s="22">
        <v>35</v>
      </c>
      <c r="AF53" s="22">
        <v>35</v>
      </c>
      <c r="AG53" s="22">
        <v>35</v>
      </c>
      <c r="AH53" s="22">
        <v>35</v>
      </c>
      <c r="AI53" s="22">
        <v>35</v>
      </c>
      <c r="AJ53" s="22">
        <v>35</v>
      </c>
      <c r="AK53" s="22">
        <v>35</v>
      </c>
      <c r="AL53" s="22">
        <v>35</v>
      </c>
      <c r="AM53" s="22">
        <v>35</v>
      </c>
      <c r="AN53" s="22">
        <v>35</v>
      </c>
      <c r="AO53" s="22">
        <v>35</v>
      </c>
      <c r="AP53" s="22">
        <v>35</v>
      </c>
      <c r="AQ53" s="22">
        <v>35</v>
      </c>
      <c r="AR53" s="22">
        <v>35</v>
      </c>
      <c r="AS53" s="22">
        <v>35</v>
      </c>
      <c r="AT53" s="22">
        <v>35</v>
      </c>
      <c r="AU53" s="22">
        <v>35</v>
      </c>
    </row>
    <row r="54" spans="2:47" ht="28.5" customHeight="1" x14ac:dyDescent="0.3">
      <c r="C54" s="20" t="s">
        <v>57</v>
      </c>
      <c r="F54" s="6"/>
      <c r="G54" s="2">
        <f>G34+G46</f>
        <v>552.19153317363612</v>
      </c>
      <c r="H54" s="2">
        <f>H34+H46</f>
        <v>620.28202421176843</v>
      </c>
      <c r="I54" s="2">
        <f t="shared" ref="I54:AF54" si="8">I34+I46</f>
        <v>616.01449490485356</v>
      </c>
      <c r="J54" s="2">
        <f t="shared" si="8"/>
        <v>628.27672082019228</v>
      </c>
      <c r="K54" s="2">
        <f t="shared" si="8"/>
        <v>636.76120197171667</v>
      </c>
      <c r="L54" s="2">
        <f t="shared" si="8"/>
        <v>633.46310375963458</v>
      </c>
      <c r="M54" s="2">
        <f t="shared" si="8"/>
        <v>625.69740509157339</v>
      </c>
      <c r="N54" s="2">
        <f t="shared" si="8"/>
        <v>639.94660969450297</v>
      </c>
      <c r="O54" s="2">
        <f t="shared" si="8"/>
        <v>649.70491601188166</v>
      </c>
      <c r="P54" s="2">
        <f t="shared" si="8"/>
        <v>657.35895418678922</v>
      </c>
      <c r="Q54" s="2">
        <f t="shared" si="8"/>
        <v>667.93402621051814</v>
      </c>
      <c r="R54" s="2">
        <f t="shared" si="8"/>
        <v>652.57827637377795</v>
      </c>
      <c r="S54" s="2">
        <f t="shared" si="8"/>
        <v>637.87277536935585</v>
      </c>
      <c r="T54" s="2">
        <f t="shared" si="8"/>
        <v>637.82019786564297</v>
      </c>
      <c r="U54" s="2">
        <f t="shared" si="8"/>
        <v>637.45604450471978</v>
      </c>
      <c r="V54" s="2">
        <f t="shared" si="8"/>
        <v>636.81624357818362</v>
      </c>
      <c r="W54" s="2">
        <f t="shared" si="8"/>
        <v>636.11775833104207</v>
      </c>
      <c r="X54" s="2">
        <f t="shared" si="8"/>
        <v>634.80966277182392</v>
      </c>
      <c r="Y54" s="2">
        <f t="shared" si="8"/>
        <v>631.77660041680622</v>
      </c>
      <c r="Z54" s="2">
        <f t="shared" si="8"/>
        <v>626.98772946412998</v>
      </c>
      <c r="AA54" s="2">
        <f t="shared" si="8"/>
        <v>620.6520517149894</v>
      </c>
      <c r="AB54" s="2">
        <f t="shared" si="8"/>
        <v>613.06161607829904</v>
      </c>
      <c r="AC54" s="2">
        <f t="shared" si="8"/>
        <v>605.37177240225185</v>
      </c>
      <c r="AD54" s="2">
        <f t="shared" si="8"/>
        <v>600.93863326507301</v>
      </c>
      <c r="AE54" s="2">
        <f t="shared" si="8"/>
        <v>595.84973229190609</v>
      </c>
      <c r="AF54" s="2">
        <f t="shared" si="8"/>
        <v>591.34619038546566</v>
      </c>
      <c r="AG54" s="2">
        <f t="shared" ref="AG54:AU54" si="9">AG34+AG46</f>
        <v>587.61633793660076</v>
      </c>
      <c r="AH54" s="2">
        <f t="shared" si="9"/>
        <v>581.53761998310256</v>
      </c>
      <c r="AI54" s="2">
        <f t="shared" si="9"/>
        <v>576.67998556873931</v>
      </c>
      <c r="AJ54" s="2">
        <f t="shared" si="9"/>
        <v>571.90762270469281</v>
      </c>
      <c r="AK54" s="2">
        <f t="shared" si="9"/>
        <v>567.21416231230387</v>
      </c>
      <c r="AL54" s="2">
        <f t="shared" si="9"/>
        <v>562.59351832921084</v>
      </c>
      <c r="AM54" s="2">
        <f t="shared" si="9"/>
        <v>558.03986060580246</v>
      </c>
      <c r="AN54" s="2">
        <f t="shared" si="9"/>
        <v>553.54758981559291</v>
      </c>
      <c r="AO54" s="2">
        <f t="shared" si="9"/>
        <v>549.11131414035503</v>
      </c>
      <c r="AP54" s="2">
        <f t="shared" si="9"/>
        <v>544.72582752567939</v>
      </c>
      <c r="AQ54" s="2">
        <f t="shared" si="9"/>
        <v>540.38608930027169</v>
      </c>
      <c r="AR54" s="2">
        <f t="shared" si="9"/>
        <v>536.08720500138622</v>
      </c>
      <c r="AS54" s="2">
        <f t="shared" si="9"/>
        <v>531.82440824021592</v>
      </c>
      <c r="AT54" s="2">
        <f t="shared" si="9"/>
        <v>527.59304345617716</v>
      </c>
      <c r="AU54" s="2">
        <f t="shared" si="9"/>
        <v>523.38854944821355</v>
      </c>
    </row>
    <row r="55" spans="2:47" ht="16.5" customHeight="1" x14ac:dyDescent="0.3">
      <c r="C55" s="6" t="s">
        <v>61</v>
      </c>
      <c r="D55" s="24"/>
      <c r="F55" s="6"/>
      <c r="G55" s="2">
        <f>G34+G46+G51-G48</f>
        <v>-17.087120262334224</v>
      </c>
      <c r="H55" s="26">
        <f t="shared" ref="H55:AF55" si="10">H34+H46+H51-H48</f>
        <v>-11.189298266433298</v>
      </c>
      <c r="I55" s="26">
        <f t="shared" si="10"/>
        <v>-10.897406328447801</v>
      </c>
      <c r="J55" s="2">
        <f t="shared" si="10"/>
        <v>-9.557489288888064</v>
      </c>
      <c r="K55" s="2">
        <f t="shared" si="10"/>
        <v>-8.6180493271609748</v>
      </c>
      <c r="L55" s="2">
        <f t="shared" si="10"/>
        <v>-8.4391102929464523</v>
      </c>
      <c r="M55" s="2">
        <f t="shared" si="10"/>
        <v>-8.4562031914042564</v>
      </c>
      <c r="N55" s="2">
        <f t="shared" si="10"/>
        <v>-7.4298886894331417</v>
      </c>
      <c r="O55" s="2">
        <f t="shared" si="10"/>
        <v>-6.8052002893240342</v>
      </c>
      <c r="P55" s="2">
        <f t="shared" si="10"/>
        <v>-6.422234428990123</v>
      </c>
      <c r="Q55" s="2">
        <f t="shared" si="10"/>
        <v>-6.0972096598890175</v>
      </c>
      <c r="R55" s="2">
        <f t="shared" si="10"/>
        <v>-6.5971497185652197</v>
      </c>
      <c r="S55" s="2">
        <f t="shared" si="10"/>
        <v>-6.8823302249173821</v>
      </c>
      <c r="T55" s="2">
        <f t="shared" si="10"/>
        <v>-6.7640910184195491</v>
      </c>
      <c r="U55" s="2">
        <f t="shared" si="10"/>
        <v>-6.6773014802969328</v>
      </c>
      <c r="V55" s="2">
        <f t="shared" si="10"/>
        <v>-6.6156993881024846</v>
      </c>
      <c r="W55" s="2">
        <f t="shared" si="10"/>
        <v>-6.5736950941377472</v>
      </c>
      <c r="X55" s="2">
        <f t="shared" si="10"/>
        <v>-6.5465033110037893</v>
      </c>
      <c r="Y55" s="2">
        <f t="shared" si="10"/>
        <v>-6.5085405286655487</v>
      </c>
      <c r="Z55" s="2">
        <f t="shared" si="10"/>
        <v>-6.4222985663831196</v>
      </c>
      <c r="AA55" s="2">
        <f t="shared" si="10"/>
        <v>-6.2543353847952403</v>
      </c>
      <c r="AB55" s="2">
        <f t="shared" si="10"/>
        <v>-5.978855763098295</v>
      </c>
      <c r="AC55" s="2">
        <f t="shared" si="10"/>
        <v>-5.6056007718639194</v>
      </c>
      <c r="AD55" s="2">
        <f t="shared" si="10"/>
        <v>-5.2574506145430178</v>
      </c>
      <c r="AE55" s="2">
        <f t="shared" si="10"/>
        <v>-4.8358231036513644</v>
      </c>
      <c r="AF55" s="2">
        <f t="shared" si="10"/>
        <v>-4.3856303542414707</v>
      </c>
      <c r="AG55" s="2">
        <f t="shared" ref="AG55:AU55" si="11">AG34+AG46+AG51-AG48</f>
        <v>-3.9287350849067479</v>
      </c>
      <c r="AH55" s="2">
        <f t="shared" si="11"/>
        <v>-3.297772289979207</v>
      </c>
      <c r="AI55" s="2">
        <f t="shared" si="11"/>
        <v>-2.6700865124024631</v>
      </c>
      <c r="AJ55" s="2">
        <f t="shared" si="11"/>
        <v>-1.992427039010181</v>
      </c>
      <c r="AK55" s="2">
        <f t="shared" si="11"/>
        <v>-1.2654471195936594</v>
      </c>
      <c r="AL55" s="2">
        <f t="shared" si="11"/>
        <v>-0.48966906809494049</v>
      </c>
      <c r="AM55" s="2">
        <f t="shared" si="11"/>
        <v>0.33450959750462061</v>
      </c>
      <c r="AN55" s="2">
        <f t="shared" si="11"/>
        <v>1.2068110344303022</v>
      </c>
      <c r="AO55" s="2">
        <f t="shared" si="11"/>
        <v>2.1270727798483904</v>
      </c>
      <c r="AP55" s="2">
        <f t="shared" si="11"/>
        <v>3.0952441569056646</v>
      </c>
      <c r="AQ55" s="2">
        <f t="shared" si="11"/>
        <v>4.1113833010989538</v>
      </c>
      <c r="AR55" s="2">
        <f t="shared" si="11"/>
        <v>5.1756547478563562</v>
      </c>
      <c r="AS55" s="2">
        <f t="shared" si="11"/>
        <v>6.2883275396371801</v>
      </c>
      <c r="AT55" s="2">
        <f t="shared" si="11"/>
        <v>7.4497738212670583</v>
      </c>
      <c r="AU55" s="2">
        <f t="shared" si="11"/>
        <v>8.6604678962555681</v>
      </c>
    </row>
    <row r="56" spans="2:47" ht="16.5" customHeight="1" x14ac:dyDescent="0.25">
      <c r="C56" s="6" t="s">
        <v>45</v>
      </c>
      <c r="D56" s="24"/>
      <c r="F56" s="6" t="str">
        <f>C56</f>
        <v>Kumulierte Differenz</v>
      </c>
      <c r="G56" s="25">
        <f>G55</f>
        <v>-17.087120262334224</v>
      </c>
      <c r="H56" s="2">
        <f>G56+H55</f>
        <v>-28.276418528767522</v>
      </c>
      <c r="I56" s="2">
        <f t="shared" ref="I56" si="12">H56+I55</f>
        <v>-39.173824857215322</v>
      </c>
      <c r="J56" s="2">
        <f t="shared" ref="J56" si="13">I56+J55</f>
        <v>-48.731314146103387</v>
      </c>
      <c r="K56" s="2">
        <f t="shared" ref="K56" si="14">J56+K55</f>
        <v>-57.349363473264361</v>
      </c>
      <c r="L56" s="2">
        <f t="shared" ref="L56" si="15">K56+L55</f>
        <v>-65.788473766210814</v>
      </c>
      <c r="M56" s="2">
        <f t="shared" ref="M56" si="16">L56+M55</f>
        <v>-74.24467695761507</v>
      </c>
      <c r="N56" s="2">
        <f t="shared" ref="N56" si="17">M56+N55</f>
        <v>-81.674565647048212</v>
      </c>
      <c r="O56" s="2">
        <f t="shared" ref="O56" si="18">N56+O55</f>
        <v>-88.479765936372246</v>
      </c>
      <c r="P56" s="2">
        <f t="shared" ref="P56" si="19">O56+P55</f>
        <v>-94.902000365362369</v>
      </c>
      <c r="Q56" s="2">
        <f t="shared" ref="Q56" si="20">P56+Q55</f>
        <v>-100.99921002525139</v>
      </c>
      <c r="R56" s="2">
        <f t="shared" ref="R56" si="21">Q56+R55</f>
        <v>-107.59635974381661</v>
      </c>
      <c r="S56" s="2">
        <f t="shared" ref="S56" si="22">R56+S55</f>
        <v>-114.47868996873399</v>
      </c>
      <c r="T56" s="2">
        <f t="shared" ref="T56" si="23">S56+T55</f>
        <v>-121.24278098715354</v>
      </c>
      <c r="U56" s="2">
        <f t="shared" ref="U56" si="24">T56+U55</f>
        <v>-127.92008246745047</v>
      </c>
      <c r="V56" s="2">
        <f t="shared" ref="V56" si="25">U56+V55</f>
        <v>-134.53578185555295</v>
      </c>
      <c r="W56" s="2">
        <f t="shared" ref="W56" si="26">V56+W55</f>
        <v>-141.1094769496907</v>
      </c>
      <c r="X56" s="2">
        <f t="shared" ref="X56" si="27">W56+X55</f>
        <v>-147.65598026069449</v>
      </c>
      <c r="Y56" s="2">
        <f t="shared" ref="Y56" si="28">X56+Y55</f>
        <v>-154.16452078936004</v>
      </c>
      <c r="Z56" s="2">
        <f t="shared" ref="Z56" si="29">Y56+Z55</f>
        <v>-160.58681935574316</v>
      </c>
      <c r="AA56" s="2">
        <f t="shared" ref="AA56" si="30">Z56+AA55</f>
        <v>-166.8411547405384</v>
      </c>
      <c r="AB56" s="2">
        <f t="shared" ref="AB56" si="31">AA56+AB55</f>
        <v>-172.82001050363669</v>
      </c>
      <c r="AC56" s="2">
        <f t="shared" ref="AC56" si="32">AB56+AC55</f>
        <v>-178.42561127550061</v>
      </c>
      <c r="AD56" s="2">
        <f t="shared" ref="AD56" si="33">AC56+AD55</f>
        <v>-183.68306189004363</v>
      </c>
      <c r="AE56" s="2">
        <f t="shared" ref="AE56" si="34">AD56+AE55</f>
        <v>-188.518884993695</v>
      </c>
      <c r="AF56" s="2">
        <f t="shared" ref="AF56" si="35">AE56+AF55</f>
        <v>-192.90451534793647</v>
      </c>
      <c r="AG56" s="2">
        <f t="shared" ref="AG56" si="36">AF56+AG55</f>
        <v>-196.83325043284322</v>
      </c>
      <c r="AH56" s="2">
        <f t="shared" ref="AH56" si="37">AG56+AH55</f>
        <v>-200.13102272282242</v>
      </c>
      <c r="AI56" s="2">
        <f t="shared" ref="AI56" si="38">AH56+AI55</f>
        <v>-202.80110923522489</v>
      </c>
      <c r="AJ56" s="2">
        <f t="shared" ref="AJ56" si="39">AI56+AJ55</f>
        <v>-204.79353627423507</v>
      </c>
      <c r="AK56" s="2">
        <f t="shared" ref="AK56" si="40">AJ56+AK55</f>
        <v>-206.05898339382873</v>
      </c>
      <c r="AL56" s="2">
        <f t="shared" ref="AL56" si="41">AK56+AL55</f>
        <v>-206.54865246192367</v>
      </c>
      <c r="AM56" s="2">
        <f t="shared" ref="AM56" si="42">AL56+AM55</f>
        <v>-206.21414286441905</v>
      </c>
      <c r="AN56" s="2">
        <f t="shared" ref="AN56" si="43">AM56+AN55</f>
        <v>-205.00733182998874</v>
      </c>
      <c r="AO56" s="2">
        <f t="shared" ref="AO56" si="44">AN56+AO55</f>
        <v>-202.88025905014035</v>
      </c>
      <c r="AP56" s="2">
        <f t="shared" ref="AP56" si="45">AO56+AP55</f>
        <v>-199.78501489323469</v>
      </c>
      <c r="AQ56" s="2">
        <f t="shared" ref="AQ56" si="46">AP56+AQ55</f>
        <v>-195.67363159213573</v>
      </c>
      <c r="AR56" s="2">
        <f t="shared" ref="AR56" si="47">AQ56+AR55</f>
        <v>-190.49797684427938</v>
      </c>
      <c r="AS56" s="2">
        <f t="shared" ref="AS56" si="48">AR56+AS55</f>
        <v>-184.2096493046422</v>
      </c>
      <c r="AT56" s="2">
        <f t="shared" ref="AT56" si="49">AS56+AT55</f>
        <v>-176.75987548337514</v>
      </c>
      <c r="AU56" s="2">
        <f t="shared" ref="AU56" si="50">AT56+AU55</f>
        <v>-168.09940758711957</v>
      </c>
    </row>
    <row r="57" spans="2:47" ht="24.75" customHeight="1" x14ac:dyDescent="0.3">
      <c r="C57" s="21" t="s">
        <v>65</v>
      </c>
      <c r="D57" s="10"/>
      <c r="F57" s="6"/>
      <c r="G57" s="2">
        <v>252748</v>
      </c>
      <c r="H57" s="2">
        <v>255284</v>
      </c>
      <c r="I57" s="2">
        <v>256990</v>
      </c>
      <c r="J57" s="2">
        <v>259283</v>
      </c>
      <c r="K57" s="2">
        <v>261437</v>
      </c>
      <c r="L57" s="2">
        <v>263719</v>
      </c>
      <c r="M57" s="2">
        <v>266418</v>
      </c>
      <c r="N57" s="2">
        <v>269441</v>
      </c>
      <c r="O57" s="2">
        <v>271432</v>
      </c>
      <c r="P57" s="2">
        <v>273194</v>
      </c>
      <c r="Q57" s="2">
        <v>277097.5</v>
      </c>
      <c r="R57" s="2">
        <v>281001</v>
      </c>
      <c r="S57" s="2">
        <v>283729</v>
      </c>
      <c r="T57" s="2">
        <v>286490</v>
      </c>
      <c r="U57" s="2">
        <v>289275</v>
      </c>
      <c r="V57" s="2">
        <v>292071</v>
      </c>
      <c r="W57" s="2">
        <v>294896</v>
      </c>
      <c r="X57" s="2">
        <v>297728</v>
      </c>
      <c r="Y57" s="2">
        <v>300560</v>
      </c>
      <c r="Z57" s="2">
        <v>303397</v>
      </c>
      <c r="AA57" s="2">
        <v>306208</v>
      </c>
      <c r="AB57" s="2">
        <v>308869</v>
      </c>
      <c r="AC57" s="2">
        <v>311364</v>
      </c>
      <c r="AD57" s="2">
        <v>313711</v>
      </c>
      <c r="AE57" s="2">
        <v>315901</v>
      </c>
      <c r="AF57" s="2">
        <v>317914</v>
      </c>
      <c r="AG57" s="2">
        <v>319773</v>
      </c>
      <c r="AH57" s="2">
        <v>321467</v>
      </c>
      <c r="AI57" s="2">
        <v>323016</v>
      </c>
      <c r="AJ57" s="2">
        <v>324402</v>
      </c>
      <c r="AK57" s="2">
        <v>325634</v>
      </c>
      <c r="AL57" s="2">
        <v>326840</v>
      </c>
      <c r="AM57" s="2">
        <v>328016</v>
      </c>
      <c r="AN57" s="2">
        <v>329174</v>
      </c>
      <c r="AO57" s="2">
        <v>330314</v>
      </c>
      <c r="AP57" s="2">
        <v>331431</v>
      </c>
      <c r="AQ57" s="2">
        <v>332525</v>
      </c>
      <c r="AR57" s="2">
        <v>333597</v>
      </c>
      <c r="AS57" s="2">
        <v>334641</v>
      </c>
      <c r="AT57" s="2">
        <v>335656</v>
      </c>
      <c r="AU57" s="2">
        <v>336636</v>
      </c>
    </row>
    <row r="58" spans="2:47" ht="30" customHeight="1" x14ac:dyDescent="0.25"/>
    <row r="59" spans="2:47" s="1" customFormat="1" ht="14" x14ac:dyDescent="0.3">
      <c r="B59" s="4" t="s">
        <v>130</v>
      </c>
      <c r="C59" s="4"/>
      <c r="D59" s="4"/>
      <c r="E59" s="4" t="s">
        <v>128</v>
      </c>
      <c r="F59" s="4"/>
      <c r="G59" s="1">
        <v>2010</v>
      </c>
      <c r="H59" s="1">
        <v>2011</v>
      </c>
      <c r="I59" s="1">
        <v>2012</v>
      </c>
      <c r="J59" s="1">
        <v>2013</v>
      </c>
      <c r="K59" s="1">
        <v>2014</v>
      </c>
      <c r="L59" s="1">
        <v>2015</v>
      </c>
      <c r="M59" s="1">
        <v>2016</v>
      </c>
      <c r="N59" s="1">
        <v>2017</v>
      </c>
      <c r="O59" s="1">
        <v>2018</v>
      </c>
      <c r="P59" s="1">
        <v>2019</v>
      </c>
      <c r="Q59" s="1">
        <v>2020</v>
      </c>
      <c r="R59" s="1">
        <v>2021</v>
      </c>
      <c r="S59" s="1">
        <v>2022</v>
      </c>
      <c r="T59" s="1">
        <v>2023</v>
      </c>
      <c r="U59" s="1">
        <v>2024</v>
      </c>
      <c r="V59" s="1">
        <v>2025</v>
      </c>
      <c r="W59" s="1">
        <v>2026</v>
      </c>
      <c r="X59" s="1">
        <v>2027</v>
      </c>
      <c r="Y59" s="1">
        <v>2028</v>
      </c>
      <c r="Z59" s="1">
        <v>2029</v>
      </c>
      <c r="AA59" s="1">
        <v>2030</v>
      </c>
      <c r="AB59" s="1">
        <v>2031</v>
      </c>
      <c r="AC59" s="1">
        <v>2032</v>
      </c>
      <c r="AD59" s="1">
        <v>2033</v>
      </c>
      <c r="AE59" s="1">
        <v>2034</v>
      </c>
      <c r="AF59" s="1">
        <v>2035</v>
      </c>
      <c r="AG59" s="1">
        <v>2036</v>
      </c>
      <c r="AH59" s="1">
        <v>2037</v>
      </c>
      <c r="AI59" s="1">
        <v>2038</v>
      </c>
      <c r="AJ59" s="1">
        <v>2039</v>
      </c>
      <c r="AK59" s="1">
        <v>2040</v>
      </c>
      <c r="AL59" s="1">
        <v>2041</v>
      </c>
      <c r="AM59" s="1">
        <v>2042</v>
      </c>
      <c r="AN59" s="1">
        <v>2043</v>
      </c>
      <c r="AO59" s="1">
        <v>2044</v>
      </c>
      <c r="AP59" s="1">
        <v>2045</v>
      </c>
      <c r="AQ59" s="1">
        <v>2046</v>
      </c>
      <c r="AR59" s="1">
        <v>2047</v>
      </c>
      <c r="AS59" s="1">
        <v>2048</v>
      </c>
      <c r="AT59" s="1">
        <v>2049</v>
      </c>
      <c r="AU59" s="1">
        <v>2050</v>
      </c>
    </row>
    <row r="60" spans="2:47" ht="14" x14ac:dyDescent="0.3">
      <c r="B60" s="3"/>
      <c r="C60" s="5" t="s">
        <v>21</v>
      </c>
      <c r="D60" s="5" t="s">
        <v>22</v>
      </c>
      <c r="E60" s="5" t="s">
        <v>23</v>
      </c>
      <c r="F60" s="5" t="s">
        <v>24</v>
      </c>
      <c r="G60" s="9" t="s">
        <v>50</v>
      </c>
      <c r="H60" s="9" t="s">
        <v>50</v>
      </c>
      <c r="I60" s="9" t="s">
        <v>50</v>
      </c>
      <c r="J60" s="9" t="s">
        <v>50</v>
      </c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2:47" ht="23.25" customHeight="1" x14ac:dyDescent="0.25">
      <c r="B61" s="7">
        <v>1</v>
      </c>
      <c r="C61" s="6" t="s">
        <v>25</v>
      </c>
      <c r="D61" s="6" t="s">
        <v>26</v>
      </c>
      <c r="E61" s="6" t="s">
        <v>1</v>
      </c>
      <c r="F61" s="6" t="s">
        <v>46</v>
      </c>
      <c r="G61" s="2">
        <v>253</v>
      </c>
      <c r="H61" s="2">
        <v>253</v>
      </c>
      <c r="I61" s="2">
        <v>253</v>
      </c>
      <c r="J61" s="2">
        <v>253</v>
      </c>
      <c r="K61" s="2">
        <v>253</v>
      </c>
      <c r="L61" s="2">
        <v>253</v>
      </c>
      <c r="M61" s="2">
        <v>253</v>
      </c>
      <c r="N61" s="2">
        <v>253</v>
      </c>
      <c r="O61" s="2">
        <v>253</v>
      </c>
      <c r="P61" s="2">
        <v>253</v>
      </c>
      <c r="Q61" s="2">
        <v>253</v>
      </c>
      <c r="R61" s="2">
        <v>253</v>
      </c>
      <c r="S61" s="2">
        <v>253</v>
      </c>
      <c r="T61" s="2">
        <v>253</v>
      </c>
      <c r="U61" s="2">
        <v>253</v>
      </c>
      <c r="V61" s="2">
        <v>253</v>
      </c>
      <c r="W61" s="2">
        <v>253</v>
      </c>
      <c r="X61" s="2">
        <v>253</v>
      </c>
      <c r="Y61" s="2">
        <v>253</v>
      </c>
      <c r="Z61" s="2">
        <v>253</v>
      </c>
      <c r="AA61" s="2">
        <v>253</v>
      </c>
      <c r="AB61" s="2">
        <v>253</v>
      </c>
      <c r="AC61" s="2">
        <v>253</v>
      </c>
      <c r="AD61" s="2">
        <v>253</v>
      </c>
      <c r="AE61" s="2">
        <v>253</v>
      </c>
      <c r="AF61" s="2">
        <v>253</v>
      </c>
      <c r="AG61" s="2">
        <v>253</v>
      </c>
      <c r="AH61" s="2">
        <v>253</v>
      </c>
      <c r="AI61" s="2">
        <v>253</v>
      </c>
      <c r="AJ61" s="2">
        <v>253</v>
      </c>
      <c r="AK61" s="2">
        <v>253</v>
      </c>
      <c r="AL61" s="2">
        <v>253</v>
      </c>
      <c r="AM61" s="2">
        <v>253</v>
      </c>
      <c r="AN61" s="2">
        <v>253</v>
      </c>
      <c r="AO61" s="2">
        <v>253</v>
      </c>
      <c r="AP61" s="2">
        <v>253</v>
      </c>
      <c r="AQ61" s="2">
        <v>253</v>
      </c>
      <c r="AR61" s="2">
        <v>253</v>
      </c>
      <c r="AS61" s="2">
        <v>253</v>
      </c>
      <c r="AT61" s="2">
        <v>253</v>
      </c>
      <c r="AU61" s="2">
        <v>253</v>
      </c>
    </row>
    <row r="62" spans="2:47" ht="14.25" customHeight="1" x14ac:dyDescent="0.25">
      <c r="B62" s="7">
        <v>2</v>
      </c>
      <c r="C62" s="6" t="s">
        <v>25</v>
      </c>
      <c r="D62" s="6" t="s">
        <v>27</v>
      </c>
      <c r="E62" s="6" t="s">
        <v>3</v>
      </c>
      <c r="F62" s="6" t="s">
        <v>28</v>
      </c>
      <c r="G62" s="2">
        <v>20</v>
      </c>
      <c r="H62" s="2">
        <v>20</v>
      </c>
      <c r="I62" s="2">
        <v>20</v>
      </c>
      <c r="J62" s="2">
        <v>20</v>
      </c>
      <c r="K62" s="2">
        <v>20</v>
      </c>
      <c r="L62" s="2">
        <v>20</v>
      </c>
      <c r="M62" s="2">
        <v>20</v>
      </c>
      <c r="N62" s="2">
        <v>20</v>
      </c>
      <c r="O62" s="2">
        <v>20</v>
      </c>
      <c r="P62" s="2">
        <v>20</v>
      </c>
      <c r="Q62" s="2">
        <v>20</v>
      </c>
      <c r="R62" s="2">
        <v>20</v>
      </c>
      <c r="S62" s="2">
        <v>20</v>
      </c>
      <c r="T62" s="2">
        <v>20</v>
      </c>
      <c r="U62" s="2">
        <v>20</v>
      </c>
      <c r="V62" s="2">
        <v>20</v>
      </c>
      <c r="W62" s="2">
        <v>20</v>
      </c>
      <c r="X62" s="2">
        <v>20</v>
      </c>
      <c r="Y62" s="2">
        <v>20</v>
      </c>
      <c r="Z62" s="2">
        <v>20</v>
      </c>
      <c r="AA62" s="2">
        <v>20</v>
      </c>
      <c r="AB62" s="2">
        <v>20</v>
      </c>
      <c r="AC62" s="2">
        <v>20</v>
      </c>
      <c r="AD62" s="2">
        <v>20</v>
      </c>
      <c r="AE62" s="2">
        <v>20</v>
      </c>
      <c r="AF62" s="2">
        <v>20</v>
      </c>
      <c r="AG62" s="2">
        <v>20</v>
      </c>
      <c r="AH62" s="2">
        <v>20</v>
      </c>
      <c r="AI62" s="2">
        <v>20</v>
      </c>
      <c r="AJ62" s="2">
        <v>20</v>
      </c>
      <c r="AK62" s="2">
        <v>20</v>
      </c>
      <c r="AL62" s="2">
        <v>20</v>
      </c>
      <c r="AM62" s="2">
        <v>20</v>
      </c>
      <c r="AN62" s="2">
        <v>20</v>
      </c>
      <c r="AO62" s="2">
        <v>20</v>
      </c>
      <c r="AP62" s="2">
        <v>20</v>
      </c>
      <c r="AQ62" s="2">
        <v>20</v>
      </c>
      <c r="AR62" s="2">
        <v>20</v>
      </c>
      <c r="AS62" s="2">
        <v>20</v>
      </c>
      <c r="AT62" s="2">
        <v>20</v>
      </c>
      <c r="AU62" s="2">
        <v>20</v>
      </c>
    </row>
    <row r="63" spans="2:47" ht="14.25" customHeight="1" x14ac:dyDescent="0.25">
      <c r="B63" s="7">
        <v>3</v>
      </c>
      <c r="C63" s="6" t="s">
        <v>25</v>
      </c>
      <c r="D63" s="6" t="s">
        <v>16</v>
      </c>
      <c r="E63" s="6" t="s">
        <v>4</v>
      </c>
      <c r="F63" s="6" t="s">
        <v>29</v>
      </c>
      <c r="G63" s="2">
        <v>233</v>
      </c>
      <c r="H63" s="2">
        <v>233.42500000000001</v>
      </c>
      <c r="I63" s="2">
        <v>233.85</v>
      </c>
      <c r="J63" s="2">
        <v>234.27500000000001</v>
      </c>
      <c r="K63" s="2">
        <v>234.7</v>
      </c>
      <c r="L63" s="2">
        <v>235.125</v>
      </c>
      <c r="M63" s="2">
        <v>235.55</v>
      </c>
      <c r="N63" s="2">
        <v>235.97499999999999</v>
      </c>
      <c r="O63" s="2">
        <v>236.4</v>
      </c>
      <c r="P63" s="2">
        <v>236.82499999999999</v>
      </c>
      <c r="Q63" s="2">
        <v>237.25</v>
      </c>
      <c r="R63" s="2">
        <v>237.67500000000001</v>
      </c>
      <c r="S63" s="2">
        <v>238.1</v>
      </c>
      <c r="T63" s="2">
        <v>238.52500000000001</v>
      </c>
      <c r="U63" s="2">
        <v>238.95</v>
      </c>
      <c r="V63" s="2">
        <v>239.375</v>
      </c>
      <c r="W63" s="2">
        <v>239.8</v>
      </c>
      <c r="X63" s="2">
        <v>240.22499999999999</v>
      </c>
      <c r="Y63" s="2">
        <v>240.65</v>
      </c>
      <c r="Z63" s="2">
        <v>241.07499999999999</v>
      </c>
      <c r="AA63" s="2">
        <v>241.5</v>
      </c>
      <c r="AB63" s="2">
        <v>241.92500000000001</v>
      </c>
      <c r="AC63" s="2">
        <v>242.35</v>
      </c>
      <c r="AD63" s="2">
        <v>242.77500000000001</v>
      </c>
      <c r="AE63" s="2">
        <v>243.2</v>
      </c>
      <c r="AF63" s="2">
        <v>243.625</v>
      </c>
      <c r="AG63" s="2">
        <v>244.05</v>
      </c>
      <c r="AH63" s="2">
        <v>244.47499999999999</v>
      </c>
      <c r="AI63" s="2">
        <v>244.9</v>
      </c>
      <c r="AJ63" s="2">
        <v>245.32499999999999</v>
      </c>
      <c r="AK63" s="2">
        <v>245.75</v>
      </c>
      <c r="AL63" s="2">
        <v>246.17500000000001</v>
      </c>
      <c r="AM63" s="2">
        <v>246.6</v>
      </c>
      <c r="AN63" s="2">
        <v>247.02500000000001</v>
      </c>
      <c r="AO63" s="2">
        <v>247.45</v>
      </c>
      <c r="AP63" s="2">
        <v>247.875</v>
      </c>
      <c r="AQ63" s="2">
        <v>248.3</v>
      </c>
      <c r="AR63" s="2">
        <v>248.72499999999999</v>
      </c>
      <c r="AS63" s="2">
        <v>249.15</v>
      </c>
      <c r="AT63" s="2">
        <v>249.57499999999999</v>
      </c>
      <c r="AU63" s="2">
        <v>250</v>
      </c>
    </row>
    <row r="64" spans="2:47" ht="14.25" customHeight="1" x14ac:dyDescent="0.25">
      <c r="B64" s="7">
        <v>4</v>
      </c>
      <c r="C64" s="6" t="s">
        <v>30</v>
      </c>
      <c r="D64" s="6" t="s">
        <v>25</v>
      </c>
      <c r="E64" s="6" t="s">
        <v>5</v>
      </c>
      <c r="F64" s="6" t="s">
        <v>28</v>
      </c>
      <c r="G64" s="2">
        <v>12</v>
      </c>
      <c r="H64" s="2">
        <v>12</v>
      </c>
      <c r="I64" s="2">
        <v>12</v>
      </c>
      <c r="J64" s="2">
        <v>12</v>
      </c>
      <c r="K64" s="2">
        <v>12</v>
      </c>
      <c r="L64" s="2">
        <v>12</v>
      </c>
      <c r="M64" s="2">
        <v>12</v>
      </c>
      <c r="N64" s="2">
        <v>12</v>
      </c>
      <c r="O64" s="2">
        <v>12</v>
      </c>
      <c r="P64" s="2">
        <v>12</v>
      </c>
      <c r="Q64" s="2">
        <v>12</v>
      </c>
      <c r="R64" s="2">
        <v>12</v>
      </c>
      <c r="S64" s="2">
        <v>12</v>
      </c>
      <c r="T64" s="2">
        <v>12</v>
      </c>
      <c r="U64" s="2">
        <v>12</v>
      </c>
      <c r="V64" s="2">
        <v>12</v>
      </c>
      <c r="W64" s="2">
        <v>12</v>
      </c>
      <c r="X64" s="2">
        <v>12</v>
      </c>
      <c r="Y64" s="2">
        <v>12</v>
      </c>
      <c r="Z64" s="2">
        <v>12</v>
      </c>
      <c r="AA64" s="2">
        <v>12</v>
      </c>
      <c r="AB64" s="2">
        <v>12</v>
      </c>
      <c r="AC64" s="2">
        <v>12</v>
      </c>
      <c r="AD64" s="2">
        <v>12</v>
      </c>
      <c r="AE64" s="2">
        <v>12</v>
      </c>
      <c r="AF64" s="2">
        <v>12</v>
      </c>
      <c r="AG64" s="2">
        <v>12</v>
      </c>
      <c r="AH64" s="2">
        <v>12</v>
      </c>
      <c r="AI64" s="2">
        <v>12</v>
      </c>
      <c r="AJ64" s="2">
        <v>12</v>
      </c>
      <c r="AK64" s="2">
        <v>12</v>
      </c>
      <c r="AL64" s="2">
        <v>12</v>
      </c>
      <c r="AM64" s="2">
        <v>12</v>
      </c>
      <c r="AN64" s="2">
        <v>12</v>
      </c>
      <c r="AO64" s="2">
        <v>12</v>
      </c>
      <c r="AP64" s="2">
        <v>12</v>
      </c>
      <c r="AQ64" s="2">
        <v>12</v>
      </c>
      <c r="AR64" s="2">
        <v>12</v>
      </c>
      <c r="AS64" s="2">
        <v>12</v>
      </c>
      <c r="AT64" s="2">
        <v>12</v>
      </c>
      <c r="AU64" s="2">
        <v>12</v>
      </c>
    </row>
    <row r="65" spans="2:47" ht="14.25" customHeight="1" x14ac:dyDescent="0.25">
      <c r="B65" s="7">
        <v>5</v>
      </c>
      <c r="C65" s="6" t="s">
        <v>31</v>
      </c>
      <c r="D65" s="6" t="s">
        <v>25</v>
      </c>
      <c r="E65" s="6" t="s">
        <v>7</v>
      </c>
      <c r="F65" s="6" t="s">
        <v>29</v>
      </c>
      <c r="G65" s="2">
        <v>211</v>
      </c>
      <c r="H65" s="2">
        <v>210.72499999999999</v>
      </c>
      <c r="I65" s="2">
        <v>210.45</v>
      </c>
      <c r="J65" s="2">
        <v>210.17500000000001</v>
      </c>
      <c r="K65" s="2">
        <v>209.9</v>
      </c>
      <c r="L65" s="2">
        <v>209.625</v>
      </c>
      <c r="M65" s="2">
        <v>209.35</v>
      </c>
      <c r="N65" s="2">
        <v>209.07499999999999</v>
      </c>
      <c r="O65" s="2">
        <v>208.8</v>
      </c>
      <c r="P65" s="2">
        <v>208.52500000000001</v>
      </c>
      <c r="Q65" s="2">
        <v>208.25</v>
      </c>
      <c r="R65" s="2">
        <v>207.97499999999999</v>
      </c>
      <c r="S65" s="2">
        <v>207.7</v>
      </c>
      <c r="T65" s="2">
        <v>207.42500000000001</v>
      </c>
      <c r="U65" s="2">
        <v>207.15</v>
      </c>
      <c r="V65" s="2">
        <v>206.875</v>
      </c>
      <c r="W65" s="2">
        <v>206.6</v>
      </c>
      <c r="X65" s="2">
        <v>206.32499999999999</v>
      </c>
      <c r="Y65" s="2">
        <v>206.05</v>
      </c>
      <c r="Z65" s="2">
        <v>205.77500000000001</v>
      </c>
      <c r="AA65" s="2">
        <v>205.5</v>
      </c>
      <c r="AB65" s="2">
        <v>205.22499999999999</v>
      </c>
      <c r="AC65" s="2">
        <v>204.95</v>
      </c>
      <c r="AD65" s="2">
        <v>204.67500000000001</v>
      </c>
      <c r="AE65" s="2">
        <v>204.4</v>
      </c>
      <c r="AF65" s="2">
        <v>204.125</v>
      </c>
      <c r="AG65" s="2">
        <v>203.85</v>
      </c>
      <c r="AH65" s="2">
        <v>203.57499999999999</v>
      </c>
      <c r="AI65" s="2">
        <v>203.3</v>
      </c>
      <c r="AJ65" s="2">
        <v>203.02500000000001</v>
      </c>
      <c r="AK65" s="2">
        <v>202.75</v>
      </c>
      <c r="AL65" s="2">
        <v>202.47499999999999</v>
      </c>
      <c r="AM65" s="2">
        <v>202.2</v>
      </c>
      <c r="AN65" s="2">
        <v>201.92500000000001</v>
      </c>
      <c r="AO65" s="2">
        <v>201.65</v>
      </c>
      <c r="AP65" s="2">
        <v>201.375</v>
      </c>
      <c r="AQ65" s="2">
        <v>201.1</v>
      </c>
      <c r="AR65" s="2">
        <v>200.82499999999999</v>
      </c>
      <c r="AS65" s="2">
        <v>200.55</v>
      </c>
      <c r="AT65" s="2">
        <v>200.27500000000001</v>
      </c>
      <c r="AU65" s="2">
        <v>200</v>
      </c>
    </row>
    <row r="66" spans="2:47" ht="14.25" customHeight="1" x14ac:dyDescent="0.25">
      <c r="B66" s="7">
        <v>6</v>
      </c>
      <c r="C66" s="6" t="s">
        <v>32</v>
      </c>
      <c r="D66" s="6" t="s">
        <v>25</v>
      </c>
      <c r="E66" s="6" t="s">
        <v>6</v>
      </c>
      <c r="F66" s="6" t="s">
        <v>33</v>
      </c>
      <c r="G66" s="2">
        <v>12</v>
      </c>
      <c r="H66" s="2">
        <v>12</v>
      </c>
      <c r="I66" s="2">
        <v>12</v>
      </c>
      <c r="J66" s="2">
        <v>12</v>
      </c>
      <c r="K66" s="2">
        <v>12</v>
      </c>
      <c r="L66" s="2">
        <v>12</v>
      </c>
      <c r="M66" s="2">
        <v>12</v>
      </c>
      <c r="N66" s="2">
        <v>12</v>
      </c>
      <c r="O66" s="2">
        <v>12</v>
      </c>
      <c r="P66" s="2">
        <v>12</v>
      </c>
      <c r="Q66" s="2">
        <v>12</v>
      </c>
      <c r="R66" s="2">
        <v>12</v>
      </c>
      <c r="S66" s="2">
        <v>12</v>
      </c>
      <c r="T66" s="2">
        <v>12</v>
      </c>
      <c r="U66" s="2">
        <v>12</v>
      </c>
      <c r="V66" s="2">
        <v>12</v>
      </c>
      <c r="W66" s="2">
        <v>12</v>
      </c>
      <c r="X66" s="2">
        <v>12</v>
      </c>
      <c r="Y66" s="2">
        <v>12</v>
      </c>
      <c r="Z66" s="2">
        <v>12</v>
      </c>
      <c r="AA66" s="2">
        <v>12</v>
      </c>
      <c r="AB66" s="2">
        <v>12</v>
      </c>
      <c r="AC66" s="2">
        <v>12</v>
      </c>
      <c r="AD66" s="2">
        <v>12</v>
      </c>
      <c r="AE66" s="2">
        <v>12</v>
      </c>
      <c r="AF66" s="2">
        <v>12</v>
      </c>
      <c r="AG66" s="2">
        <v>12</v>
      </c>
      <c r="AH66" s="2">
        <v>12</v>
      </c>
      <c r="AI66" s="2">
        <v>12</v>
      </c>
      <c r="AJ66" s="2">
        <v>12</v>
      </c>
      <c r="AK66" s="2">
        <v>12</v>
      </c>
      <c r="AL66" s="2">
        <v>12</v>
      </c>
      <c r="AM66" s="2">
        <v>12</v>
      </c>
      <c r="AN66" s="2">
        <v>12</v>
      </c>
      <c r="AO66" s="2">
        <v>12</v>
      </c>
      <c r="AP66" s="2">
        <v>12</v>
      </c>
      <c r="AQ66" s="2">
        <v>12</v>
      </c>
      <c r="AR66" s="2">
        <v>12</v>
      </c>
      <c r="AS66" s="2">
        <v>12</v>
      </c>
      <c r="AT66" s="2">
        <v>12</v>
      </c>
      <c r="AU66" s="2">
        <v>12</v>
      </c>
    </row>
    <row r="67" spans="2:47" ht="14.25" customHeight="1" x14ac:dyDescent="0.25">
      <c r="B67" s="7">
        <v>7</v>
      </c>
      <c r="C67" s="6" t="s">
        <v>34</v>
      </c>
      <c r="D67" s="6" t="s">
        <v>25</v>
      </c>
      <c r="E67" s="6" t="s">
        <v>8</v>
      </c>
      <c r="F67" s="6" t="s">
        <v>35</v>
      </c>
      <c r="G67" s="2">
        <v>290</v>
      </c>
      <c r="H67" s="2">
        <v>287.75</v>
      </c>
      <c r="I67" s="2">
        <v>285.5</v>
      </c>
      <c r="J67" s="2">
        <v>283.25</v>
      </c>
      <c r="K67" s="2">
        <v>281</v>
      </c>
      <c r="L67" s="2">
        <v>278.75</v>
      </c>
      <c r="M67" s="2">
        <v>276.5</v>
      </c>
      <c r="N67" s="2">
        <v>274.25</v>
      </c>
      <c r="O67" s="2">
        <v>272</v>
      </c>
      <c r="P67" s="2">
        <v>269.75</v>
      </c>
      <c r="Q67" s="2">
        <v>267.5</v>
      </c>
      <c r="R67" s="2">
        <v>265.25</v>
      </c>
      <c r="S67" s="2">
        <v>263</v>
      </c>
      <c r="T67" s="2">
        <v>260.75</v>
      </c>
      <c r="U67" s="2">
        <v>258.5</v>
      </c>
      <c r="V67" s="2">
        <v>256.25</v>
      </c>
      <c r="W67" s="2">
        <v>254</v>
      </c>
      <c r="X67" s="2">
        <v>251.75</v>
      </c>
      <c r="Y67" s="2">
        <v>249.5</v>
      </c>
      <c r="Z67" s="2">
        <v>247.25</v>
      </c>
      <c r="AA67" s="2">
        <v>245</v>
      </c>
      <c r="AB67" s="2">
        <v>242.75</v>
      </c>
      <c r="AC67" s="2">
        <v>240.5</v>
      </c>
      <c r="AD67" s="2">
        <v>238.25</v>
      </c>
      <c r="AE67" s="2">
        <v>236</v>
      </c>
      <c r="AF67" s="2">
        <v>233.75</v>
      </c>
      <c r="AG67" s="2">
        <v>231.5</v>
      </c>
      <c r="AH67" s="2">
        <v>229.25</v>
      </c>
      <c r="AI67" s="2">
        <v>227</v>
      </c>
      <c r="AJ67" s="2">
        <v>224.75</v>
      </c>
      <c r="AK67" s="2">
        <v>222.5</v>
      </c>
      <c r="AL67" s="2">
        <v>220.25</v>
      </c>
      <c r="AM67" s="2">
        <v>218</v>
      </c>
      <c r="AN67" s="2">
        <v>215.75</v>
      </c>
      <c r="AO67" s="2">
        <v>213.5</v>
      </c>
      <c r="AP67" s="2">
        <v>211.25</v>
      </c>
      <c r="AQ67" s="2">
        <v>209</v>
      </c>
      <c r="AR67" s="2">
        <v>206.75</v>
      </c>
      <c r="AS67" s="2">
        <v>204.5</v>
      </c>
      <c r="AT67" s="2">
        <v>202.25</v>
      </c>
      <c r="AU67" s="2">
        <v>200</v>
      </c>
    </row>
    <row r="68" spans="2:47" ht="14.25" customHeight="1" x14ac:dyDescent="0.25">
      <c r="B68" s="7">
        <v>8</v>
      </c>
      <c r="C68" s="6" t="s">
        <v>36</v>
      </c>
      <c r="D68" s="6" t="s">
        <v>30</v>
      </c>
      <c r="E68" s="6" t="s">
        <v>37</v>
      </c>
      <c r="F68" s="6" t="s">
        <v>47</v>
      </c>
      <c r="G68" s="22">
        <v>208.28261692287595</v>
      </c>
      <c r="H68" s="22">
        <v>210.33557334719063</v>
      </c>
      <c r="I68" s="22">
        <v>212.66554621827683</v>
      </c>
      <c r="J68" s="22">
        <v>214.99407721033586</v>
      </c>
      <c r="K68" s="22">
        <v>217.38644288703574</v>
      </c>
      <c r="L68" s="22">
        <v>219.82884137254496</v>
      </c>
      <c r="M68" s="22">
        <v>222.27479921776029</v>
      </c>
      <c r="N68" s="22">
        <v>224.70607204136502</v>
      </c>
      <c r="O68" s="22">
        <v>227.25156355350356</v>
      </c>
      <c r="P68" s="22">
        <v>229.89401963185787</v>
      </c>
      <c r="Q68" s="22">
        <v>232.61583206978844</v>
      </c>
      <c r="R68" s="22">
        <v>235.43241861109118</v>
      </c>
      <c r="S68" s="22">
        <v>238.19910366570906</v>
      </c>
      <c r="T68" s="22">
        <v>240.9207886559746</v>
      </c>
      <c r="U68" s="22">
        <v>243.67143137653943</v>
      </c>
      <c r="V68" s="22">
        <v>246.45094648234033</v>
      </c>
      <c r="W68" s="22">
        <v>249.25843059710786</v>
      </c>
      <c r="X68" s="2">
        <v>252.0923811144566</v>
      </c>
      <c r="Y68" s="2">
        <v>254.94768075769281</v>
      </c>
      <c r="Z68" s="2">
        <v>257.81331998648471</v>
      </c>
      <c r="AA68" s="2">
        <v>260.68108208203154</v>
      </c>
      <c r="AB68" s="2">
        <v>263.54217936821351</v>
      </c>
      <c r="AC68" s="2">
        <v>266.39091504986612</v>
      </c>
      <c r="AD68" s="2">
        <v>269.22837423168181</v>
      </c>
      <c r="AE68" s="2">
        <v>272.06857759254859</v>
      </c>
      <c r="AF68" s="2">
        <v>274.90952803593871</v>
      </c>
      <c r="AG68" s="2">
        <v>277.7543909932125</v>
      </c>
      <c r="AH68" s="2">
        <v>280.60588941928381</v>
      </c>
      <c r="AI68" s="2">
        <v>283.45278036927226</v>
      </c>
      <c r="AJ68" s="2">
        <v>286.30086270610781</v>
      </c>
      <c r="AK68" s="2">
        <v>289.15040066864123</v>
      </c>
      <c r="AL68" s="2">
        <v>292.00163453442264</v>
      </c>
      <c r="AM68" s="2">
        <v>294.85478507788781</v>
      </c>
      <c r="AN68" s="2">
        <v>297.71005638507665</v>
      </c>
      <c r="AO68" s="2">
        <v>300.56763767998945</v>
      </c>
      <c r="AP68" s="2">
        <v>303.42770455530678</v>
      </c>
      <c r="AQ68" s="2">
        <v>306.29041984005647</v>
      </c>
      <c r="AR68" s="2">
        <v>309.15593424133351</v>
      </c>
      <c r="AS68" s="2">
        <v>312.02438684085973</v>
      </c>
      <c r="AT68" s="2">
        <v>314.89590549417227</v>
      </c>
      <c r="AU68" s="2">
        <v>317.77060716096929</v>
      </c>
    </row>
    <row r="69" spans="2:47" ht="14.25" customHeight="1" x14ac:dyDescent="0.25">
      <c r="B69" s="7">
        <v>9</v>
      </c>
      <c r="C69" s="6" t="s">
        <v>36</v>
      </c>
      <c r="D69" s="6" t="s">
        <v>31</v>
      </c>
      <c r="E69" s="6" t="s">
        <v>38</v>
      </c>
      <c r="F69" s="6" t="s">
        <v>0</v>
      </c>
      <c r="G69" s="22">
        <v>620.10705634343412</v>
      </c>
      <c r="H69" s="22">
        <v>699.64235236267325</v>
      </c>
      <c r="I69" s="22">
        <v>694.53793718705344</v>
      </c>
      <c r="J69" s="22">
        <v>708.8156278870124</v>
      </c>
      <c r="K69" s="22">
        <v>718.68608569784692</v>
      </c>
      <c r="L69" s="22">
        <v>714.72517708700616</v>
      </c>
      <c r="M69" s="22">
        <v>705.49856439137773</v>
      </c>
      <c r="N69" s="22">
        <v>733.48235802121508</v>
      </c>
      <c r="O69" s="22">
        <v>755.84967376869758</v>
      </c>
      <c r="P69" s="22">
        <v>772.61520231525583</v>
      </c>
      <c r="Q69" s="22">
        <v>793.18061022639665</v>
      </c>
      <c r="R69" s="22">
        <v>772.72015573566932</v>
      </c>
      <c r="S69" s="22">
        <v>753.85418365553346</v>
      </c>
      <c r="T69" s="22">
        <v>755.46390026898973</v>
      </c>
      <c r="U69" s="22">
        <v>756.82663250915198</v>
      </c>
      <c r="V69" s="22">
        <v>757.93853569489204</v>
      </c>
      <c r="W69" s="22">
        <v>758.92986840672256</v>
      </c>
      <c r="X69" s="2">
        <v>758.98791178030524</v>
      </c>
      <c r="Y69" s="2">
        <v>756.46378621700524</v>
      </c>
      <c r="Z69" s="2">
        <v>751.90467425921463</v>
      </c>
      <c r="AA69" s="2">
        <v>745.02406829355618</v>
      </c>
      <c r="AB69" s="2">
        <v>736.6165610611082</v>
      </c>
      <c r="AC69" s="2">
        <v>728.47212576074196</v>
      </c>
      <c r="AD69" s="2">
        <v>723.90037527122684</v>
      </c>
      <c r="AE69" s="2">
        <v>718.8000020987605</v>
      </c>
      <c r="AF69" s="2">
        <v>714.5034036943116</v>
      </c>
      <c r="AG69" s="2">
        <v>710.89509018551269</v>
      </c>
      <c r="AH69" s="2">
        <v>704.53236083224704</v>
      </c>
      <c r="AI69" s="2">
        <v>699.66315563293062</v>
      </c>
      <c r="AJ69" s="2">
        <v>694.90757235402884</v>
      </c>
      <c r="AK69" s="2">
        <v>690.25959424871917</v>
      </c>
      <c r="AL69" s="2">
        <v>685.71354360553437</v>
      </c>
      <c r="AM69" s="2">
        <v>681.26405576169464</v>
      </c>
      <c r="AN69" s="2">
        <v>676.90605535431064</v>
      </c>
      <c r="AO69" s="2">
        <v>672.63473458875205</v>
      </c>
      <c r="AP69" s="2">
        <v>668.4455333148419</v>
      </c>
      <c r="AQ69" s="2">
        <v>664.33412073803163</v>
      </c>
      <c r="AR69" s="2">
        <v>660.29637860250705</v>
      </c>
      <c r="AS69" s="2">
        <v>656.32838570066565</v>
      </c>
      <c r="AT69" s="2">
        <v>652.42640358748451</v>
      </c>
      <c r="AU69" s="2">
        <v>648.58686338234043</v>
      </c>
    </row>
    <row r="70" spans="2:47" ht="14.25" customHeight="1" x14ac:dyDescent="0.25">
      <c r="B70" s="7">
        <v>10</v>
      </c>
      <c r="C70" s="6" t="s">
        <v>30</v>
      </c>
      <c r="D70" s="6" t="s">
        <v>27</v>
      </c>
      <c r="E70" s="6" t="s">
        <v>9</v>
      </c>
      <c r="F70" s="6" t="s">
        <v>28</v>
      </c>
      <c r="G70" s="22">
        <v>40.644165217191066</v>
      </c>
      <c r="H70" s="22">
        <v>40.619131480926441</v>
      </c>
      <c r="I70" s="22">
        <v>40.63015747202423</v>
      </c>
      <c r="J70" s="22">
        <v>40.635874698402773</v>
      </c>
      <c r="K70" s="22">
        <v>40.645719114558702</v>
      </c>
      <c r="L70" s="22">
        <v>40.657534482071682</v>
      </c>
      <c r="M70" s="22">
        <v>40.66461719020036</v>
      </c>
      <c r="N70" s="22">
        <v>40.664449365718589</v>
      </c>
      <c r="O70" s="22">
        <v>40.675059577045019</v>
      </c>
      <c r="P70" s="22">
        <v>40.693731302630752</v>
      </c>
      <c r="Q70" s="22">
        <v>40.717799476007968</v>
      </c>
      <c r="R70" s="22">
        <v>40.749181587897745</v>
      </c>
      <c r="S70" s="22">
        <v>40.768243652177077</v>
      </c>
      <c r="T70" s="22">
        <v>40.775969462020925</v>
      </c>
      <c r="U70" s="22">
        <v>40.782437619230734</v>
      </c>
      <c r="V70" s="22">
        <v>40.787629434844931</v>
      </c>
      <c r="W70" s="22">
        <v>40.791269349473275</v>
      </c>
      <c r="X70" s="2">
        <v>40.792832848397708</v>
      </c>
      <c r="Y70" s="2">
        <v>40.791283601380428</v>
      </c>
      <c r="Z70" s="2">
        <v>40.784985671032125</v>
      </c>
      <c r="AA70" s="2">
        <v>40.772895403747157</v>
      </c>
      <c r="AB70" s="2">
        <v>40.754060701924786</v>
      </c>
      <c r="AC70" s="2">
        <v>40.727980805943496</v>
      </c>
      <c r="AD70" s="2">
        <v>40.694988169277167</v>
      </c>
      <c r="AE70" s="2">
        <v>40.656947746919705</v>
      </c>
      <c r="AF70" s="2">
        <v>40.613707939388568</v>
      </c>
      <c r="AG70" s="2">
        <v>40.565721794381467</v>
      </c>
      <c r="AH70" s="2">
        <v>40.513364425125758</v>
      </c>
      <c r="AI70" s="2">
        <v>40.455350570159936</v>
      </c>
      <c r="AJ70" s="2">
        <v>40.39242087736681</v>
      </c>
      <c r="AK70" s="2">
        <v>40.32465041697116</v>
      </c>
      <c r="AL70" s="2">
        <v>40.25210855393437</v>
      </c>
      <c r="AM70" s="2">
        <v>40.174860203662526</v>
      </c>
      <c r="AN70" s="2">
        <v>40.092966609664288</v>
      </c>
      <c r="AO70" s="2">
        <v>40.006485842185789</v>
      </c>
      <c r="AP70" s="2">
        <v>39.91547313374523</v>
      </c>
      <c r="AQ70" s="2">
        <v>39.819981118386586</v>
      </c>
      <c r="AR70" s="2">
        <v>39.720060013012812</v>
      </c>
      <c r="AS70" s="2">
        <v>39.615757762824735</v>
      </c>
      <c r="AT70" s="2">
        <v>39.5071201635701</v>
      </c>
      <c r="AU70" s="2">
        <v>39.394190967999954</v>
      </c>
    </row>
    <row r="71" spans="2:47" ht="14.25" customHeight="1" x14ac:dyDescent="0.25">
      <c r="B71" s="7">
        <v>11</v>
      </c>
      <c r="C71" s="6" t="s">
        <v>30</v>
      </c>
      <c r="D71" s="6" t="s">
        <v>32</v>
      </c>
      <c r="E71" s="6" t="s">
        <v>10</v>
      </c>
      <c r="F71" s="6" t="s">
        <v>28</v>
      </c>
      <c r="G71" s="22">
        <v>162.50989694424422</v>
      </c>
      <c r="H71" s="22">
        <v>164.33473011197054</v>
      </c>
      <c r="I71" s="22">
        <v>166.36547970260534</v>
      </c>
      <c r="J71" s="22">
        <v>168.39929369717171</v>
      </c>
      <c r="K71" s="22">
        <v>170.48390110285769</v>
      </c>
      <c r="L71" s="22">
        <v>172.60931436827406</v>
      </c>
      <c r="M71" s="22">
        <v>174.74153594439716</v>
      </c>
      <c r="N71" s="22">
        <v>176.86714179891052</v>
      </c>
      <c r="O71" s="22">
        <v>179.08080151247921</v>
      </c>
      <c r="P71" s="22">
        <v>181.37004487874347</v>
      </c>
      <c r="Q71" s="22">
        <v>183.72207632909308</v>
      </c>
      <c r="R71" s="22">
        <v>186.14838596240668</v>
      </c>
      <c r="S71" s="22">
        <v>188.54234703397168</v>
      </c>
      <c r="T71" s="22">
        <v>190.90740950200802</v>
      </c>
      <c r="U71" s="22">
        <v>193.29811686810223</v>
      </c>
      <c r="V71" s="22">
        <v>195.71445278035091</v>
      </c>
      <c r="W71" s="22">
        <v>198.15584564796598</v>
      </c>
      <c r="X71" s="2">
        <v>200.62131493960223</v>
      </c>
      <c r="Y71" s="2">
        <v>203.10717620375686</v>
      </c>
      <c r="Z71" s="2">
        <v>205.60528643320612</v>
      </c>
      <c r="AA71" s="2">
        <v>208.10948536127398</v>
      </c>
      <c r="AB71" s="2">
        <v>210.61313955230185</v>
      </c>
      <c r="AC71" s="2">
        <v>213.11190081738957</v>
      </c>
      <c r="AD71" s="2">
        <v>215.60648026077871</v>
      </c>
      <c r="AE71" s="2">
        <v>218.10726150815108</v>
      </c>
      <c r="AF71" s="2">
        <v>220.61271087684443</v>
      </c>
      <c r="AG71" s="2">
        <v>223.12515545864932</v>
      </c>
      <c r="AH71" s="2">
        <v>225.64660293675294</v>
      </c>
      <c r="AI71" s="2">
        <v>228.1686118604338</v>
      </c>
      <c r="AJ71" s="2">
        <v>230.69548613788001</v>
      </c>
      <c r="AK71" s="2">
        <v>233.22739351741976</v>
      </c>
      <c r="AL71" s="2">
        <v>235.76448500408281</v>
      </c>
      <c r="AM71" s="2">
        <v>238.30689801371594</v>
      </c>
      <c r="AN71" s="2">
        <v>240.85475836680487</v>
      </c>
      <c r="AO71" s="2">
        <v>243.40818157771005</v>
      </c>
      <c r="AP71" s="2">
        <v>245.96727371578197</v>
      </c>
      <c r="AQ71" s="2">
        <v>248.53213200382538</v>
      </c>
      <c r="AR71" s="2">
        <v>251.10284525238794</v>
      </c>
      <c r="AS71" s="2">
        <v>253.67949418839683</v>
      </c>
      <c r="AT71" s="2">
        <v>256.26215171301772</v>
      </c>
      <c r="AU71" s="2">
        <v>258.8508831096762</v>
      </c>
    </row>
    <row r="72" spans="2:47" ht="14.25" customHeight="1" x14ac:dyDescent="0.25">
      <c r="B72" s="7">
        <v>12</v>
      </c>
      <c r="C72" s="6" t="s">
        <v>30</v>
      </c>
      <c r="D72" s="6" t="s">
        <v>26</v>
      </c>
      <c r="E72" s="6" t="s">
        <v>11</v>
      </c>
      <c r="F72" s="6" t="s">
        <v>39</v>
      </c>
      <c r="G72" s="22">
        <v>28.128554761440643</v>
      </c>
      <c r="H72" s="22">
        <v>28.381711754293612</v>
      </c>
      <c r="I72" s="22">
        <v>28.669909043647298</v>
      </c>
      <c r="J72" s="22">
        <v>28.958908814761344</v>
      </c>
      <c r="K72" s="22">
        <v>29.256822669619375</v>
      </c>
      <c r="L72" s="22">
        <v>29.561992522199237</v>
      </c>
      <c r="M72" s="22">
        <v>29.868646083162776</v>
      </c>
      <c r="N72" s="22">
        <v>30.174480876735934</v>
      </c>
      <c r="O72" s="22">
        <v>30.495702463979352</v>
      </c>
      <c r="P72" s="22">
        <v>30.830243450483625</v>
      </c>
      <c r="Q72" s="22">
        <v>31.175956264687425</v>
      </c>
      <c r="R72" s="22">
        <v>31.534851060786764</v>
      </c>
      <c r="S72" s="22">
        <v>31.888512979560371</v>
      </c>
      <c r="T72" s="22">
        <v>32.237409691945658</v>
      </c>
      <c r="U72" s="22">
        <v>32.59087688920642</v>
      </c>
      <c r="V72" s="22">
        <v>32.948864267144536</v>
      </c>
      <c r="W72" s="22">
        <v>33.311315599668625</v>
      </c>
      <c r="X72" s="2">
        <v>33.67823332645667</v>
      </c>
      <c r="Y72" s="2">
        <v>34.049220952555487</v>
      </c>
      <c r="Z72" s="2">
        <v>34.423047882246493</v>
      </c>
      <c r="AA72" s="2">
        <v>34.798701317010426</v>
      </c>
      <c r="AB72" s="2">
        <v>35.174979113986893</v>
      </c>
      <c r="AC72" s="2">
        <v>35.55103342653306</v>
      </c>
      <c r="AD72" s="2">
        <v>35.926905801625935</v>
      </c>
      <c r="AE72" s="2">
        <v>36.304368337477804</v>
      </c>
      <c r="AF72" s="2">
        <v>36.683109219705671</v>
      </c>
      <c r="AG72" s="2">
        <v>37.06351374018174</v>
      </c>
      <c r="AH72" s="2">
        <v>37.445922057405127</v>
      </c>
      <c r="AI72" s="2">
        <v>37.828817938678561</v>
      </c>
      <c r="AJ72" s="2">
        <v>38.212955690860937</v>
      </c>
      <c r="AK72" s="2">
        <v>38.598356734250309</v>
      </c>
      <c r="AL72" s="2">
        <v>38.985040976405507</v>
      </c>
      <c r="AM72" s="2">
        <v>39.373026860509405</v>
      </c>
      <c r="AN72" s="2">
        <v>39.762331408607466</v>
      </c>
      <c r="AO72" s="2">
        <v>40.152970260093575</v>
      </c>
      <c r="AP72" s="2">
        <v>40.544957705779538</v>
      </c>
      <c r="AQ72" s="2">
        <v>40.938306717844483</v>
      </c>
      <c r="AR72" s="2">
        <v>41.333028975932784</v>
      </c>
      <c r="AS72" s="2">
        <v>41.729134889638168</v>
      </c>
      <c r="AT72" s="2">
        <v>42.126633617584396</v>
      </c>
      <c r="AU72" s="2">
        <v>42.525533083293126</v>
      </c>
    </row>
    <row r="73" spans="2:47" ht="14.25" customHeight="1" x14ac:dyDescent="0.25">
      <c r="B73" s="7">
        <v>13</v>
      </c>
      <c r="C73" s="6" t="s">
        <v>32</v>
      </c>
      <c r="D73" s="6" t="s">
        <v>26</v>
      </c>
      <c r="E73" s="6" t="s">
        <v>13</v>
      </c>
      <c r="F73" s="6" t="s">
        <v>49</v>
      </c>
      <c r="G73" s="22">
        <v>142.38440209703202</v>
      </c>
      <c r="H73" s="22">
        <v>144.11799360637204</v>
      </c>
      <c r="I73" s="22">
        <v>146.04720571747504</v>
      </c>
      <c r="J73" s="22">
        <v>147.97932901231317</v>
      </c>
      <c r="K73" s="22">
        <v>149.95970604771477</v>
      </c>
      <c r="L73" s="22">
        <v>151.97884864986037</v>
      </c>
      <c r="M73" s="22">
        <v>154.00445914717736</v>
      </c>
      <c r="N73" s="22">
        <v>156.02378470896497</v>
      </c>
      <c r="O73" s="22">
        <v>158.12676143685525</v>
      </c>
      <c r="P73" s="22">
        <v>160.30154263480628</v>
      </c>
      <c r="Q73" s="22">
        <v>162.53597251263841</v>
      </c>
      <c r="R73" s="22">
        <v>164.84096666428633</v>
      </c>
      <c r="S73" s="22">
        <v>167.11522968227308</v>
      </c>
      <c r="T73" s="22">
        <v>169.36203902690761</v>
      </c>
      <c r="U73" s="22">
        <v>171.63321102469712</v>
      </c>
      <c r="V73" s="22">
        <v>173.92873014133338</v>
      </c>
      <c r="W73" s="22">
        <v>176.24805336556764</v>
      </c>
      <c r="X73" s="2">
        <v>178.59024919262211</v>
      </c>
      <c r="Y73" s="2">
        <v>180.95181739356897</v>
      </c>
      <c r="Z73" s="2">
        <v>183.32502211154579</v>
      </c>
      <c r="AA73" s="2">
        <v>185.70401109321028</v>
      </c>
      <c r="AB73" s="2">
        <v>188.08248257468676</v>
      </c>
      <c r="AC73" s="2">
        <v>190.45630577652011</v>
      </c>
      <c r="AD73" s="2">
        <v>192.82615624773979</v>
      </c>
      <c r="AE73" s="2">
        <v>195.20189843274352</v>
      </c>
      <c r="AF73" s="2">
        <v>197.58207533300222</v>
      </c>
      <c r="AG73" s="2">
        <v>199.96889768571685</v>
      </c>
      <c r="AH73" s="2">
        <v>202.36427278991533</v>
      </c>
      <c r="AI73" s="2">
        <v>204.76018126741209</v>
      </c>
      <c r="AJ73" s="2">
        <v>207.160711830986</v>
      </c>
      <c r="AK73" s="2">
        <v>209.56602384154877</v>
      </c>
      <c r="AL73" s="2">
        <v>211.97626075387865</v>
      </c>
      <c r="AM73" s="2">
        <v>214.39155311303014</v>
      </c>
      <c r="AN73" s="2">
        <v>216.81202044846461</v>
      </c>
      <c r="AO73" s="2">
        <v>219.23777249882457</v>
      </c>
      <c r="AP73" s="2">
        <v>221.66891002999287</v>
      </c>
      <c r="AQ73" s="2">
        <v>224.10552540363412</v>
      </c>
      <c r="AR73" s="2">
        <v>226.54770298976854</v>
      </c>
      <c r="AS73" s="2">
        <v>228.99551947897703</v>
      </c>
      <c r="AT73" s="2">
        <v>231.44904412736688</v>
      </c>
      <c r="AU73" s="2">
        <v>233.9083389541924</v>
      </c>
    </row>
    <row r="74" spans="2:47" ht="14.25" customHeight="1" x14ac:dyDescent="0.25">
      <c r="B74" s="7">
        <v>14</v>
      </c>
      <c r="C74" s="6" t="s">
        <v>31</v>
      </c>
      <c r="D74" s="6" t="s">
        <v>36</v>
      </c>
      <c r="E74" s="6" t="s">
        <v>14</v>
      </c>
      <c r="F74" s="6" t="s">
        <v>40</v>
      </c>
      <c r="G74" s="22">
        <v>18.603211690303027</v>
      </c>
      <c r="H74" s="22">
        <v>20.989270570880198</v>
      </c>
      <c r="I74" s="22">
        <v>20.836138115611604</v>
      </c>
      <c r="J74" s="22">
        <v>21.264468836610373</v>
      </c>
      <c r="K74" s="22">
        <v>21.560582570935409</v>
      </c>
      <c r="L74" s="22">
        <v>21.441755312610184</v>
      </c>
      <c r="M74" s="22">
        <v>21.16495693174133</v>
      </c>
      <c r="N74" s="22">
        <v>22.004470740636449</v>
      </c>
      <c r="O74" s="22">
        <v>22.675490213060929</v>
      </c>
      <c r="P74" s="22">
        <v>23.178456069457674</v>
      </c>
      <c r="Q74" s="22">
        <v>23.795418306791905</v>
      </c>
      <c r="R74" s="22">
        <v>23.18160467207008</v>
      </c>
      <c r="S74" s="22">
        <v>22.615625509666003</v>
      </c>
      <c r="T74" s="22">
        <v>22.663917008069692</v>
      </c>
      <c r="U74" s="22">
        <v>22.70479897527456</v>
      </c>
      <c r="V74" s="22">
        <v>22.738156070846763</v>
      </c>
      <c r="W74" s="22">
        <v>22.767896052201678</v>
      </c>
      <c r="X74" s="2">
        <v>22.769637353409156</v>
      </c>
      <c r="Y74" s="2">
        <v>22.69391358651016</v>
      </c>
      <c r="Z74" s="2">
        <v>22.55714022777644</v>
      </c>
      <c r="AA74" s="2">
        <v>22.350722048806688</v>
      </c>
      <c r="AB74" s="2">
        <v>22.098496831833248</v>
      </c>
      <c r="AC74" s="2">
        <v>21.854163772822261</v>
      </c>
      <c r="AD74" s="2">
        <v>21.717011258136807</v>
      </c>
      <c r="AE74" s="2">
        <v>21.564000062962812</v>
      </c>
      <c r="AF74" s="2">
        <v>21.435102110829352</v>
      </c>
      <c r="AG74" s="2">
        <v>21.326852705565379</v>
      </c>
      <c r="AH74" s="2">
        <v>21.135970824967416</v>
      </c>
      <c r="AI74" s="2">
        <v>20.989894668987915</v>
      </c>
      <c r="AJ74" s="2">
        <v>20.847227170620862</v>
      </c>
      <c r="AK74" s="2">
        <v>20.707787827461576</v>
      </c>
      <c r="AL74" s="2">
        <v>20.571406308166033</v>
      </c>
      <c r="AM74" s="2">
        <v>20.437921672850841</v>
      </c>
      <c r="AN74" s="2">
        <v>20.307181660629322</v>
      </c>
      <c r="AO74" s="2">
        <v>20.179042037662562</v>
      </c>
      <c r="AP74" s="2">
        <v>20.053365999445258</v>
      </c>
      <c r="AQ74" s="2">
        <v>19.930023622140947</v>
      </c>
      <c r="AR74" s="2">
        <v>19.808891358075211</v>
      </c>
      <c r="AS74" s="2">
        <v>19.689851571019968</v>
      </c>
      <c r="AT74" s="2">
        <v>19.572792107624537</v>
      </c>
      <c r="AU74" s="2">
        <v>19.45760590147021</v>
      </c>
    </row>
    <row r="75" spans="2:47" ht="14.25" customHeight="1" x14ac:dyDescent="0.25">
      <c r="B75" s="7">
        <v>15</v>
      </c>
      <c r="C75" s="6" t="s">
        <v>31</v>
      </c>
      <c r="D75" s="6" t="s">
        <v>16</v>
      </c>
      <c r="E75" s="6" t="s">
        <v>15</v>
      </c>
      <c r="F75" s="6" t="s">
        <v>16</v>
      </c>
      <c r="G75" s="22">
        <v>319.19153317363617</v>
      </c>
      <c r="H75" s="22">
        <v>386.85702421176842</v>
      </c>
      <c r="I75" s="22">
        <v>382.16449490485354</v>
      </c>
      <c r="J75" s="22">
        <v>394.0017208201923</v>
      </c>
      <c r="K75" s="22">
        <v>402.06120197171674</v>
      </c>
      <c r="L75" s="22">
        <v>398.33810375963458</v>
      </c>
      <c r="M75" s="22">
        <v>390.14740509157338</v>
      </c>
      <c r="N75" s="22">
        <v>413.55983666525901</v>
      </c>
      <c r="O75" s="22">
        <v>432.16052335585556</v>
      </c>
      <c r="P75" s="22">
        <v>445.97665326131118</v>
      </c>
      <c r="Q75" s="22">
        <v>462.97909140408819</v>
      </c>
      <c r="R75" s="22">
        <v>445.26330165504157</v>
      </c>
      <c r="S75" s="22">
        <v>428.92985809709819</v>
      </c>
      <c r="T75" s="22">
        <v>429.90323286442657</v>
      </c>
      <c r="U75" s="22">
        <v>430.66564454708782</v>
      </c>
      <c r="V75" s="22">
        <v>431.21450473813729</v>
      </c>
      <c r="W75" s="22">
        <v>431.6600193300539</v>
      </c>
      <c r="X75" s="2">
        <v>431.31971938442899</v>
      </c>
      <c r="Y75" s="2">
        <v>428.81223258262173</v>
      </c>
      <c r="Z75" s="2">
        <v>424.60308128206913</v>
      </c>
      <c r="AA75" s="2">
        <v>418.45765719585336</v>
      </c>
      <c r="AB75" s="2">
        <v>411.04683039774983</v>
      </c>
      <c r="AC75" s="2">
        <v>403.8705791045403</v>
      </c>
      <c r="AD75" s="2">
        <v>399.69132580456557</v>
      </c>
      <c r="AE75" s="2">
        <v>395.07920175036622</v>
      </c>
      <c r="AF75" s="2">
        <v>391.14564820282339</v>
      </c>
      <c r="AG75" s="2">
        <v>387.79243880689307</v>
      </c>
      <c r="AH75" s="2">
        <v>382.15559148690954</v>
      </c>
      <c r="AI75" s="2">
        <v>377.7702507531489</v>
      </c>
      <c r="AJ75" s="2">
        <v>373.48769471421116</v>
      </c>
      <c r="AK75" s="2">
        <v>369.302638733626</v>
      </c>
      <c r="AL75" s="2">
        <v>365.21009991243193</v>
      </c>
      <c r="AM75" s="2">
        <v>361.2053741149216</v>
      </c>
      <c r="AN75" s="2">
        <v>357.28401497957998</v>
      </c>
      <c r="AO75" s="2">
        <v>353.44181471936764</v>
      </c>
      <c r="AP75" s="2">
        <v>349.67478652642285</v>
      </c>
      <c r="AQ75" s="2">
        <v>345.97914842776919</v>
      </c>
      <c r="AR75" s="2">
        <v>342.3513084478875</v>
      </c>
      <c r="AS75" s="2">
        <v>338.78785094952207</v>
      </c>
      <c r="AT75" s="2">
        <v>335.28552404487641</v>
      </c>
      <c r="AU75" s="2">
        <v>331.84122797351915</v>
      </c>
    </row>
    <row r="76" spans="2:47" ht="14.25" customHeight="1" x14ac:dyDescent="0.25">
      <c r="B76" s="7">
        <v>16</v>
      </c>
      <c r="C76" s="6" t="s">
        <v>31</v>
      </c>
      <c r="D76" s="6" t="s">
        <v>34</v>
      </c>
      <c r="E76" s="6" t="s">
        <v>17</v>
      </c>
      <c r="F76" s="6" t="s">
        <v>41</v>
      </c>
      <c r="G76" s="22">
        <v>71.312311479494923</v>
      </c>
      <c r="H76" s="22">
        <v>81.071057580024615</v>
      </c>
      <c r="I76" s="22">
        <v>81.087304166588382</v>
      </c>
      <c r="J76" s="22">
        <v>83.374438230209762</v>
      </c>
      <c r="K76" s="22">
        <v>85.164301155194835</v>
      </c>
      <c r="L76" s="22">
        <v>85.320318014761355</v>
      </c>
      <c r="M76" s="22">
        <v>84.836202368063013</v>
      </c>
      <c r="N76" s="22">
        <v>88.843050615319555</v>
      </c>
      <c r="O76" s="22">
        <v>92.213660199781017</v>
      </c>
      <c r="P76" s="22">
        <v>94.935092984487028</v>
      </c>
      <c r="Q76" s="22">
        <v>98.156100515516584</v>
      </c>
      <c r="R76" s="22">
        <v>96.300249408557619</v>
      </c>
      <c r="S76" s="22">
        <v>94.608700048769322</v>
      </c>
      <c r="T76" s="22">
        <v>95.471750396493491</v>
      </c>
      <c r="U76" s="22">
        <v>96.30618898678955</v>
      </c>
      <c r="V76" s="22">
        <v>97.110874885908046</v>
      </c>
      <c r="W76" s="22">
        <v>97.901953024467048</v>
      </c>
      <c r="X76" s="2">
        <v>98.573555042467007</v>
      </c>
      <c r="Y76" s="2">
        <v>98.907640047873358</v>
      </c>
      <c r="Z76" s="2">
        <v>98.969452749369083</v>
      </c>
      <c r="AA76" s="2">
        <v>98.715689048896209</v>
      </c>
      <c r="AB76" s="2">
        <v>98.246233831525146</v>
      </c>
      <c r="AC76" s="2">
        <v>97.797382883379498</v>
      </c>
      <c r="AD76" s="2">
        <v>97.817038208524451</v>
      </c>
      <c r="AE76" s="2">
        <v>97.756800285431382</v>
      </c>
      <c r="AF76" s="2">
        <v>97.7976533806589</v>
      </c>
      <c r="AG76" s="2">
        <v>97.925798673054203</v>
      </c>
      <c r="AH76" s="2">
        <v>97.665798520370132</v>
      </c>
      <c r="AI76" s="2">
        <v>97.603010210793741</v>
      </c>
      <c r="AJ76" s="2">
        <v>97.547650469196753</v>
      </c>
      <c r="AK76" s="2">
        <v>97.499167687631584</v>
      </c>
      <c r="AL76" s="2">
        <v>97.457037384936413</v>
      </c>
      <c r="AM76" s="2">
        <v>97.420759973922216</v>
      </c>
      <c r="AN76" s="2">
        <v>97.389858714101365</v>
      </c>
      <c r="AO76" s="2">
        <v>97.363877831721823</v>
      </c>
      <c r="AP76" s="2">
        <v>97.342380788973855</v>
      </c>
      <c r="AQ76" s="2">
        <v>97.324948688121466</v>
      </c>
      <c r="AR76" s="2">
        <v>97.311178796544382</v>
      </c>
      <c r="AS76" s="2">
        <v>97.300683180123613</v>
      </c>
      <c r="AT76" s="2">
        <v>97.29308743498359</v>
      </c>
      <c r="AU76" s="2">
        <v>97.288029507351069</v>
      </c>
    </row>
    <row r="77" spans="2:47" ht="14.25" customHeight="1" x14ac:dyDescent="0.25">
      <c r="B77" s="7">
        <v>17</v>
      </c>
      <c r="C77" s="6" t="s">
        <v>19</v>
      </c>
      <c r="D77" s="6" t="s">
        <v>34</v>
      </c>
      <c r="E77" s="6" t="s">
        <v>18</v>
      </c>
      <c r="F77" s="6" t="s">
        <v>19</v>
      </c>
      <c r="G77" s="22">
        <v>617.49517732094569</v>
      </c>
      <c r="H77" s="22">
        <v>685.10354460547558</v>
      </c>
      <c r="I77" s="22">
        <v>680.20216397788749</v>
      </c>
      <c r="J77" s="22">
        <v>692.11873199916192</v>
      </c>
      <c r="K77" s="22">
        <v>700.36640038006169</v>
      </c>
      <c r="L77" s="22">
        <v>696.63939385749484</v>
      </c>
      <c r="M77" s="22">
        <v>688.2711208848516</v>
      </c>
      <c r="N77" s="22">
        <v>712.65015515931407</v>
      </c>
      <c r="O77" s="22">
        <v>732.40160603995025</v>
      </c>
      <c r="P77" s="22">
        <v>747.47130620053485</v>
      </c>
      <c r="Q77" s="22">
        <v>766.17782790354806</v>
      </c>
      <c r="R77" s="22">
        <v>748.39410927110782</v>
      </c>
      <c r="S77" s="22">
        <v>731.82480053685606</v>
      </c>
      <c r="T77" s="22">
        <v>733.57789631943854</v>
      </c>
      <c r="U77" s="22">
        <v>735.16513074737725</v>
      </c>
      <c r="V77" s="22">
        <v>736.57977503712243</v>
      </c>
      <c r="W77" s="22">
        <v>737.93756714712924</v>
      </c>
      <c r="X77" s="2">
        <v>738.48862249822321</v>
      </c>
      <c r="Y77" s="2">
        <v>736.69205586522287</v>
      </c>
      <c r="Z77" s="2">
        <v>733.01036309516564</v>
      </c>
      <c r="AA77" s="2">
        <v>727.1395657397768</v>
      </c>
      <c r="AB77" s="2">
        <v>719.78236210098544</v>
      </c>
      <c r="AC77" s="2">
        <v>712.59604826574889</v>
      </c>
      <c r="AD77" s="2">
        <v>708.71460231827245</v>
      </c>
      <c r="AE77" s="2">
        <v>704.30540940434685</v>
      </c>
      <c r="AF77" s="2">
        <v>700.62972158248363</v>
      </c>
      <c r="AG77" s="2">
        <v>697.59079753313938</v>
      </c>
      <c r="AH77" s="2">
        <v>691.88621359406272</v>
      </c>
      <c r="AI77" s="2">
        <v>687.57298569733109</v>
      </c>
      <c r="AJ77" s="2">
        <v>683.33738305952454</v>
      </c>
      <c r="AK77" s="2">
        <v>679.17500015668452</v>
      </c>
      <c r="AL77" s="2">
        <v>675.08164866901689</v>
      </c>
      <c r="AM77" s="2">
        <v>671.05334013242941</v>
      </c>
      <c r="AN77" s="2">
        <v>667.08626978445534</v>
      </c>
      <c r="AO77" s="2">
        <v>663.17680159882866</v>
      </c>
      <c r="AP77" s="2">
        <v>659.32145444024468</v>
      </c>
      <c r="AQ77" s="2">
        <v>655.51688926389102</v>
      </c>
      <c r="AR77" s="2">
        <v>651.75989691939958</v>
      </c>
      <c r="AS77" s="2">
        <v>648.047388568477</v>
      </c>
      <c r="AT77" s="2">
        <v>644.37638338943452</v>
      </c>
      <c r="AU77" s="2">
        <v>640.74400049870439</v>
      </c>
    </row>
    <row r="78" spans="2:47" ht="14.25" customHeight="1" x14ac:dyDescent="0.25">
      <c r="B78" s="7">
        <v>18</v>
      </c>
      <c r="C78" s="6" t="s">
        <v>34</v>
      </c>
      <c r="D78" s="6" t="s">
        <v>26</v>
      </c>
      <c r="E78" s="6" t="s">
        <v>42</v>
      </c>
      <c r="F78" s="6" t="s">
        <v>35</v>
      </c>
      <c r="G78" s="22">
        <v>350.59096491546524</v>
      </c>
      <c r="H78" s="22">
        <v>424.79238005822634</v>
      </c>
      <c r="I78" s="22">
        <v>422.49920539988977</v>
      </c>
      <c r="J78" s="22">
        <v>437.95864833928999</v>
      </c>
      <c r="K78" s="22">
        <v>449.5435524540726</v>
      </c>
      <c r="L78" s="22">
        <v>448.47253206734229</v>
      </c>
      <c r="M78" s="22">
        <v>442.4898106510405</v>
      </c>
      <c r="N78" s="22">
        <v>471.13868139715419</v>
      </c>
      <c r="O78" s="22">
        <v>494.89219763043627</v>
      </c>
      <c r="P78" s="22">
        <v>513.68795127012208</v>
      </c>
      <c r="Q78" s="22">
        <v>536.33055345848391</v>
      </c>
      <c r="R78" s="22">
        <v>520.3157536001753</v>
      </c>
      <c r="S78" s="22">
        <v>505.58315557209613</v>
      </c>
      <c r="T78" s="22">
        <v>510.26617147334719</v>
      </c>
      <c r="U78" s="22">
        <v>514.76832738036512</v>
      </c>
      <c r="V78" s="22">
        <v>519.08230445606137</v>
      </c>
      <c r="W78" s="22">
        <v>523.33075378727847</v>
      </c>
      <c r="X78" s="2">
        <v>526.71782514055656</v>
      </c>
      <c r="Y78" s="2">
        <v>527.60771722682671</v>
      </c>
      <c r="Z78" s="2">
        <v>526.49122876292643</v>
      </c>
      <c r="AA78" s="2">
        <v>523.04538698075464</v>
      </c>
      <c r="AB78" s="2">
        <v>518.01659424424747</v>
      </c>
      <c r="AC78" s="2">
        <v>513.16589099543228</v>
      </c>
      <c r="AD78" s="2">
        <v>511.82442571651842</v>
      </c>
      <c r="AE78" s="2">
        <v>509.91785503792551</v>
      </c>
      <c r="AF78" s="2">
        <v>508.78745874201638</v>
      </c>
      <c r="AG78" s="2">
        <v>508.33043449793985</v>
      </c>
      <c r="AH78" s="2">
        <v>505.03337129238827</v>
      </c>
      <c r="AI78" s="2">
        <v>503.2136762203599</v>
      </c>
      <c r="AJ78" s="2">
        <v>501.47308120735568</v>
      </c>
      <c r="AK78" s="2">
        <v>499.8069761207027</v>
      </c>
      <c r="AL78" s="2">
        <v>498.21097805551159</v>
      </c>
      <c r="AM78" s="2">
        <v>496.68091312409086</v>
      </c>
      <c r="AN78" s="2">
        <v>495.2127995286927</v>
      </c>
      <c r="AO78" s="2">
        <v>493.80283189530019</v>
      </c>
      <c r="AP78" s="2">
        <v>492.44736678791685</v>
      </c>
      <c r="AQ78" s="2">
        <v>491.14290931997238</v>
      </c>
      <c r="AR78" s="2">
        <v>489.88610076525367</v>
      </c>
      <c r="AS78" s="2">
        <v>488.67370707363392</v>
      </c>
      <c r="AT78" s="2">
        <v>487.50260821217614</v>
      </c>
      <c r="AU78" s="2">
        <v>486.36978824915144</v>
      </c>
    </row>
    <row r="79" spans="2:47" ht="14.25" customHeight="1" x14ac:dyDescent="0.25">
      <c r="B79" s="7">
        <v>19</v>
      </c>
      <c r="C79" s="6" t="s">
        <v>26</v>
      </c>
      <c r="D79" s="6" t="s">
        <v>36</v>
      </c>
      <c r="E79" s="6" t="s">
        <v>43</v>
      </c>
      <c r="F79" s="6" t="s">
        <v>48</v>
      </c>
      <c r="G79" s="22">
        <v>774.10392177393783</v>
      </c>
      <c r="H79" s="22">
        <v>850.29208541889182</v>
      </c>
      <c r="I79" s="22">
        <v>850.21632016101216</v>
      </c>
      <c r="J79" s="22">
        <v>867.89688616636454</v>
      </c>
      <c r="K79" s="22">
        <v>881.7600811714068</v>
      </c>
      <c r="L79" s="22">
        <v>883.01337323940186</v>
      </c>
      <c r="M79" s="22">
        <v>879.36291588138067</v>
      </c>
      <c r="N79" s="22">
        <v>910.33694698285512</v>
      </c>
      <c r="O79" s="22">
        <v>936.5146615312708</v>
      </c>
      <c r="P79" s="22">
        <v>957.81973735541203</v>
      </c>
      <c r="Q79" s="22">
        <v>983.04248223580976</v>
      </c>
      <c r="R79" s="22">
        <v>969.69157132524833</v>
      </c>
      <c r="S79" s="22">
        <v>957.58689823392967</v>
      </c>
      <c r="T79" s="22">
        <v>964.86562019220048</v>
      </c>
      <c r="U79" s="22">
        <v>971.99241529426865</v>
      </c>
      <c r="V79" s="22">
        <v>978.95989886453913</v>
      </c>
      <c r="W79" s="22">
        <v>985.89012275251469</v>
      </c>
      <c r="X79" s="2">
        <v>991.98630765963537</v>
      </c>
      <c r="Y79" s="2">
        <v>995.60875557295117</v>
      </c>
      <c r="Z79" s="2">
        <v>997.23929875671865</v>
      </c>
      <c r="AA79" s="2">
        <v>996.54809939097538</v>
      </c>
      <c r="AB79" s="2">
        <v>994.2740559329211</v>
      </c>
      <c r="AC79" s="2">
        <v>992.17323019848527</v>
      </c>
      <c r="AD79" s="2">
        <v>993.57748776588414</v>
      </c>
      <c r="AE79" s="2">
        <v>994.42412180814688</v>
      </c>
      <c r="AF79" s="2">
        <v>996.05264329472413</v>
      </c>
      <c r="AG79" s="2">
        <v>998.36284592383845</v>
      </c>
      <c r="AH79" s="2">
        <v>997.84356613970874</v>
      </c>
      <c r="AI79" s="2">
        <v>998.80267542645061</v>
      </c>
      <c r="AJ79" s="2">
        <v>999.84674872920243</v>
      </c>
      <c r="AK79" s="2">
        <v>1000.9713566965017</v>
      </c>
      <c r="AL79" s="2">
        <v>1002.1722797857958</v>
      </c>
      <c r="AM79" s="2">
        <v>1003.4454930976304</v>
      </c>
      <c r="AN79" s="2">
        <v>1004.7871513857647</v>
      </c>
      <c r="AO79" s="2">
        <v>1006.1935746542184</v>
      </c>
      <c r="AP79" s="2">
        <v>1007.6612345236894</v>
      </c>
      <c r="AQ79" s="2">
        <v>1009.1867414414509</v>
      </c>
      <c r="AR79" s="2">
        <v>1010.766832730955</v>
      </c>
      <c r="AS79" s="2">
        <v>1012.398361442249</v>
      </c>
      <c r="AT79" s="2">
        <v>1014.0782859571274</v>
      </c>
      <c r="AU79" s="2">
        <v>1015.803660286637</v>
      </c>
    </row>
    <row r="80" spans="2:47" ht="14.25" customHeight="1" x14ac:dyDescent="0.25">
      <c r="B80" s="7">
        <v>20</v>
      </c>
      <c r="C80" s="6" t="s">
        <v>34</v>
      </c>
      <c r="D80" s="6" t="s">
        <v>16</v>
      </c>
      <c r="E80" s="6" t="s">
        <v>20</v>
      </c>
      <c r="F80" s="6" t="s">
        <v>44</v>
      </c>
      <c r="G80" s="22">
        <v>48.216523884975324</v>
      </c>
      <c r="H80" s="22">
        <v>53.63222212727387</v>
      </c>
      <c r="I80" s="22">
        <v>53.290262744586109</v>
      </c>
      <c r="J80" s="22">
        <v>54.284521890081599</v>
      </c>
      <c r="K80" s="22">
        <v>54.987149081184022</v>
      </c>
      <c r="L80" s="22">
        <v>54.73717980491385</v>
      </c>
      <c r="M80" s="22">
        <v>54.11751260187399</v>
      </c>
      <c r="N80" s="22">
        <v>56.104524377479407</v>
      </c>
      <c r="O80" s="22">
        <v>57.723068609295005</v>
      </c>
      <c r="P80" s="22">
        <v>58.968447914899798</v>
      </c>
      <c r="Q80" s="22">
        <v>60.50337496058075</v>
      </c>
      <c r="R80" s="22">
        <v>59.128605079490221</v>
      </c>
      <c r="S80" s="22">
        <v>57.850345013529235</v>
      </c>
      <c r="T80" s="22">
        <v>58.033475242584913</v>
      </c>
      <c r="U80" s="22">
        <v>58.202992353801783</v>
      </c>
      <c r="V80" s="22">
        <v>58.358345466969141</v>
      </c>
      <c r="W80" s="22">
        <v>58.508766384317788</v>
      </c>
      <c r="X80" s="2">
        <v>58.594352400133694</v>
      </c>
      <c r="Y80" s="2">
        <v>58.491978686269533</v>
      </c>
      <c r="Z80" s="2">
        <v>58.238587081608408</v>
      </c>
      <c r="AA80" s="2">
        <v>57.809867807918408</v>
      </c>
      <c r="AB80" s="2">
        <v>57.26200168826314</v>
      </c>
      <c r="AC80" s="2">
        <v>56.727540153696069</v>
      </c>
      <c r="AD80" s="2">
        <v>56.457214810278543</v>
      </c>
      <c r="AE80" s="2">
        <v>56.144354651852709</v>
      </c>
      <c r="AF80" s="2">
        <v>55.889916221126157</v>
      </c>
      <c r="AG80" s="2">
        <v>55.686161708253771</v>
      </c>
      <c r="AH80" s="2">
        <v>55.26864082204461</v>
      </c>
      <c r="AI80" s="2">
        <v>54.962319687764918</v>
      </c>
      <c r="AJ80" s="2">
        <v>54.661952321365625</v>
      </c>
      <c r="AK80" s="2">
        <v>54.367191723613466</v>
      </c>
      <c r="AL80" s="2">
        <v>54.077707998441703</v>
      </c>
      <c r="AM80" s="2">
        <v>53.793186982260757</v>
      </c>
      <c r="AN80" s="2">
        <v>53.513328969863984</v>
      </c>
      <c r="AO80" s="2">
        <v>53.237847535250268</v>
      </c>
      <c r="AP80" s="2">
        <v>52.966468441301728</v>
      </c>
      <c r="AQ80" s="2">
        <v>52.698928632040079</v>
      </c>
      <c r="AR80" s="2">
        <v>52.434974950690339</v>
      </c>
      <c r="AS80" s="2">
        <v>52.174364674966668</v>
      </c>
      <c r="AT80" s="2">
        <v>51.916862612242028</v>
      </c>
      <c r="AU80" s="2">
        <v>51.662241756904052</v>
      </c>
    </row>
    <row r="81" spans="2:47" ht="14.25" customHeight="1" x14ac:dyDescent="0.25">
      <c r="B81" s="7">
        <v>21</v>
      </c>
      <c r="C81" s="6" t="s">
        <v>32</v>
      </c>
      <c r="D81" s="6" t="s">
        <v>27</v>
      </c>
      <c r="E81" s="6" t="s">
        <v>12</v>
      </c>
      <c r="F81" s="6" t="s">
        <v>44</v>
      </c>
      <c r="G81" s="22">
        <v>8.125494847212213</v>
      </c>
      <c r="H81" s="22">
        <v>8.2167365055985275</v>
      </c>
      <c r="I81" s="22">
        <v>8.3182739851302649</v>
      </c>
      <c r="J81" s="22">
        <v>8.4199646848585878</v>
      </c>
      <c r="K81" s="22">
        <v>8.5241950551428847</v>
      </c>
      <c r="L81" s="22">
        <v>8.6304657184137028</v>
      </c>
      <c r="M81" s="22">
        <v>8.73707679721986</v>
      </c>
      <c r="N81" s="22">
        <v>8.8433570899455241</v>
      </c>
      <c r="O81" s="22">
        <v>8.9540400756239613</v>
      </c>
      <c r="P81" s="22">
        <v>9.0685022439371732</v>
      </c>
      <c r="Q81" s="22">
        <v>9.1861038164546542</v>
      </c>
      <c r="R81" s="22">
        <v>9.307419298120335</v>
      </c>
      <c r="S81" s="22">
        <v>9.427117351698584</v>
      </c>
      <c r="T81" s="22">
        <v>9.5453704751004018</v>
      </c>
      <c r="U81" s="22">
        <v>9.6649058434051121</v>
      </c>
      <c r="V81" s="22">
        <v>9.7857226390175445</v>
      </c>
      <c r="W81" s="22">
        <v>9.9077922823982973</v>
      </c>
      <c r="X81" s="2">
        <v>10.03106574698011</v>
      </c>
      <c r="Y81" s="2">
        <v>10.155358810187842</v>
      </c>
      <c r="Z81" s="2">
        <v>10.280264321660306</v>
      </c>
      <c r="AA81" s="2">
        <v>10.405474268063699</v>
      </c>
      <c r="AB81" s="2">
        <v>10.530656977615092</v>
      </c>
      <c r="AC81" s="2">
        <v>10.655595040869477</v>
      </c>
      <c r="AD81" s="2">
        <v>10.780324013038936</v>
      </c>
      <c r="AE81" s="2">
        <v>10.905363075407553</v>
      </c>
      <c r="AF81" s="2">
        <v>11.030635543842223</v>
      </c>
      <c r="AG81" s="2">
        <v>11.156257772932467</v>
      </c>
      <c r="AH81" s="2">
        <v>11.282330146837648</v>
      </c>
      <c r="AI81" s="2">
        <v>11.40843059302169</v>
      </c>
      <c r="AJ81" s="2">
        <v>11.534774306894001</v>
      </c>
      <c r="AK81" s="2">
        <v>11.661369675870988</v>
      </c>
      <c r="AL81" s="2">
        <v>11.788224250204141</v>
      </c>
      <c r="AM81" s="2">
        <v>11.915344900685797</v>
      </c>
      <c r="AN81" s="2">
        <v>12.04273791834024</v>
      </c>
      <c r="AO81" s="2">
        <v>12.1704090788855</v>
      </c>
      <c r="AP81" s="2">
        <v>12.2983636857891</v>
      </c>
      <c r="AQ81" s="2">
        <v>12.426606600191269</v>
      </c>
      <c r="AR81" s="2">
        <v>12.555142262619396</v>
      </c>
      <c r="AS81" s="2">
        <v>12.683974709419843</v>
      </c>
      <c r="AT81" s="2">
        <v>12.813107585650886</v>
      </c>
      <c r="AU81" s="2">
        <v>12.942544155483809</v>
      </c>
    </row>
    <row r="82" spans="2:47" ht="14.25" customHeight="1" x14ac:dyDescent="0.25">
      <c r="B82" s="7">
        <v>22</v>
      </c>
      <c r="C82" s="6" t="s">
        <v>25</v>
      </c>
      <c r="D82" s="6" t="s">
        <v>30</v>
      </c>
      <c r="E82" s="6" t="s">
        <v>2</v>
      </c>
      <c r="F82" s="6" t="s">
        <v>28</v>
      </c>
      <c r="G82" s="22">
        <v>35</v>
      </c>
      <c r="H82" s="22">
        <v>35</v>
      </c>
      <c r="I82" s="22">
        <v>35</v>
      </c>
      <c r="J82" s="22">
        <v>35</v>
      </c>
      <c r="K82" s="22">
        <v>35</v>
      </c>
      <c r="L82" s="22">
        <v>35</v>
      </c>
      <c r="M82" s="22">
        <v>35</v>
      </c>
      <c r="N82" s="22">
        <v>35</v>
      </c>
      <c r="O82" s="22">
        <v>35</v>
      </c>
      <c r="P82" s="22">
        <v>35</v>
      </c>
      <c r="Q82" s="22">
        <v>35</v>
      </c>
      <c r="R82" s="22">
        <v>35</v>
      </c>
      <c r="S82" s="22">
        <v>35</v>
      </c>
      <c r="T82" s="22">
        <v>35</v>
      </c>
      <c r="U82" s="22">
        <v>35</v>
      </c>
      <c r="V82" s="22">
        <v>35</v>
      </c>
      <c r="W82" s="22">
        <v>35</v>
      </c>
      <c r="X82" s="2">
        <v>35</v>
      </c>
      <c r="Y82" s="2">
        <v>35</v>
      </c>
      <c r="Z82" s="2">
        <v>35</v>
      </c>
      <c r="AA82" s="2">
        <v>35</v>
      </c>
      <c r="AB82" s="2">
        <v>35</v>
      </c>
      <c r="AC82" s="2">
        <v>35</v>
      </c>
      <c r="AD82" s="2">
        <v>35</v>
      </c>
      <c r="AE82" s="2">
        <v>35</v>
      </c>
      <c r="AF82" s="2">
        <v>35</v>
      </c>
      <c r="AG82" s="2">
        <v>35</v>
      </c>
      <c r="AH82" s="2">
        <v>35</v>
      </c>
      <c r="AI82" s="2">
        <v>35</v>
      </c>
      <c r="AJ82" s="2">
        <v>35</v>
      </c>
      <c r="AK82" s="2">
        <v>35</v>
      </c>
      <c r="AL82" s="2">
        <v>35</v>
      </c>
      <c r="AM82" s="2">
        <v>35</v>
      </c>
      <c r="AN82" s="2">
        <v>35</v>
      </c>
      <c r="AO82" s="2">
        <v>35</v>
      </c>
      <c r="AP82" s="2">
        <v>35</v>
      </c>
      <c r="AQ82" s="2">
        <v>35</v>
      </c>
      <c r="AR82" s="2">
        <v>35</v>
      </c>
      <c r="AS82" s="2">
        <v>35</v>
      </c>
      <c r="AT82" s="2">
        <v>35</v>
      </c>
      <c r="AU82" s="2">
        <v>35</v>
      </c>
    </row>
    <row r="83" spans="2:47" ht="28.5" customHeight="1" x14ac:dyDescent="0.3">
      <c r="C83" s="20" t="s">
        <v>57</v>
      </c>
      <c r="F83" s="6"/>
      <c r="G83" s="2">
        <f>G63+G75</f>
        <v>552.19153317363612</v>
      </c>
      <c r="H83" s="2">
        <f>H63+H75</f>
        <v>620.28202421176843</v>
      </c>
      <c r="I83" s="2">
        <f t="shared" ref="I83:AF83" si="51">I63+I75</f>
        <v>616.01449490485356</v>
      </c>
      <c r="J83" s="2">
        <f t="shared" si="51"/>
        <v>628.27672082019228</v>
      </c>
      <c r="K83" s="2">
        <f t="shared" si="51"/>
        <v>636.76120197171667</v>
      </c>
      <c r="L83" s="2">
        <f t="shared" si="51"/>
        <v>633.46310375963458</v>
      </c>
      <c r="M83" s="2">
        <f t="shared" si="51"/>
        <v>625.69740509157339</v>
      </c>
      <c r="N83" s="2">
        <f t="shared" si="51"/>
        <v>649.53483666525904</v>
      </c>
      <c r="O83" s="2">
        <f t="shared" si="51"/>
        <v>668.56052335585559</v>
      </c>
      <c r="P83" s="2">
        <f t="shared" si="51"/>
        <v>682.80165326131123</v>
      </c>
      <c r="Q83" s="2">
        <f t="shared" si="51"/>
        <v>700.22909140408819</v>
      </c>
      <c r="R83" s="2">
        <f t="shared" si="51"/>
        <v>682.93830165504164</v>
      </c>
      <c r="S83" s="2">
        <f t="shared" si="51"/>
        <v>667.02985809709821</v>
      </c>
      <c r="T83" s="2">
        <f t="shared" si="51"/>
        <v>668.4282328644266</v>
      </c>
      <c r="U83" s="2">
        <f t="shared" si="51"/>
        <v>669.61564454708787</v>
      </c>
      <c r="V83" s="2">
        <f t="shared" si="51"/>
        <v>670.58950473813729</v>
      </c>
      <c r="W83" s="2">
        <f t="shared" si="51"/>
        <v>671.46001933005391</v>
      </c>
      <c r="X83" s="2">
        <f t="shared" si="51"/>
        <v>671.54471938442896</v>
      </c>
      <c r="Y83" s="2">
        <f t="shared" si="51"/>
        <v>669.46223258262171</v>
      </c>
      <c r="Z83" s="2">
        <f t="shared" si="51"/>
        <v>665.67808128206912</v>
      </c>
      <c r="AA83" s="2">
        <f t="shared" si="51"/>
        <v>659.95765719585336</v>
      </c>
      <c r="AB83" s="2">
        <f t="shared" si="51"/>
        <v>652.97183039774984</v>
      </c>
      <c r="AC83" s="2">
        <f t="shared" si="51"/>
        <v>646.22057910454032</v>
      </c>
      <c r="AD83" s="2">
        <f t="shared" si="51"/>
        <v>642.4663258045656</v>
      </c>
      <c r="AE83" s="2">
        <f t="shared" si="51"/>
        <v>638.27920175036616</v>
      </c>
      <c r="AF83" s="2">
        <f t="shared" si="51"/>
        <v>634.77064820282339</v>
      </c>
      <c r="AG83" s="2">
        <f t="shared" ref="AG83:AU83" si="52">AG63+AG75</f>
        <v>631.84243880689314</v>
      </c>
      <c r="AH83" s="2">
        <f t="shared" si="52"/>
        <v>626.63059148690957</v>
      </c>
      <c r="AI83" s="2">
        <f t="shared" si="52"/>
        <v>622.67025075314893</v>
      </c>
      <c r="AJ83" s="2">
        <f t="shared" si="52"/>
        <v>618.81269471421115</v>
      </c>
      <c r="AK83" s="2">
        <f t="shared" si="52"/>
        <v>615.05263873362605</v>
      </c>
      <c r="AL83" s="2">
        <f t="shared" si="52"/>
        <v>611.385099912432</v>
      </c>
      <c r="AM83" s="2">
        <f t="shared" si="52"/>
        <v>607.80537411492162</v>
      </c>
      <c r="AN83" s="2">
        <f t="shared" si="52"/>
        <v>604.30901497957996</v>
      </c>
      <c r="AO83" s="2">
        <f t="shared" si="52"/>
        <v>600.89181471936763</v>
      </c>
      <c r="AP83" s="2">
        <f t="shared" si="52"/>
        <v>597.54978652642285</v>
      </c>
      <c r="AQ83" s="2">
        <f t="shared" si="52"/>
        <v>594.2791484277692</v>
      </c>
      <c r="AR83" s="2">
        <f t="shared" si="52"/>
        <v>591.07630844788753</v>
      </c>
      <c r="AS83" s="2">
        <f t="shared" si="52"/>
        <v>587.93785094952204</v>
      </c>
      <c r="AT83" s="2">
        <f t="shared" si="52"/>
        <v>584.86052404487646</v>
      </c>
      <c r="AU83" s="2">
        <f t="shared" si="52"/>
        <v>581.84122797351915</v>
      </c>
    </row>
    <row r="84" spans="2:47" ht="16.5" customHeight="1" x14ac:dyDescent="0.3">
      <c r="C84" s="6" t="s">
        <v>61</v>
      </c>
      <c r="D84" s="24"/>
      <c r="F84" s="6"/>
      <c r="G84" s="2">
        <f>G63+G75+G80-G77</f>
        <v>-17.087120262334224</v>
      </c>
      <c r="H84" s="26">
        <f t="shared" ref="H84:AF84" si="53">H63+H75+H80-H77</f>
        <v>-11.189298266433298</v>
      </c>
      <c r="I84" s="26">
        <f t="shared" si="53"/>
        <v>-10.897406328447801</v>
      </c>
      <c r="J84" s="2">
        <f t="shared" si="53"/>
        <v>-9.557489288888064</v>
      </c>
      <c r="K84" s="2">
        <f t="shared" si="53"/>
        <v>-8.6180493271609748</v>
      </c>
      <c r="L84" s="2">
        <f t="shared" si="53"/>
        <v>-8.4391102929464523</v>
      </c>
      <c r="M84" s="2">
        <f t="shared" si="53"/>
        <v>-8.4562031914042564</v>
      </c>
      <c r="N84" s="2">
        <f t="shared" si="53"/>
        <v>-7.0107941165756529</v>
      </c>
      <c r="O84" s="2">
        <f t="shared" si="53"/>
        <v>-6.1180140747997029</v>
      </c>
      <c r="P84" s="2">
        <f t="shared" si="53"/>
        <v>-5.7012050243238264</v>
      </c>
      <c r="Q84" s="2">
        <f t="shared" si="53"/>
        <v>-5.4453615388790695</v>
      </c>
      <c r="R84" s="2">
        <f t="shared" si="53"/>
        <v>-6.3272025365760101</v>
      </c>
      <c r="S84" s="2">
        <f t="shared" si="53"/>
        <v>-6.9445974262285972</v>
      </c>
      <c r="T84" s="2">
        <f t="shared" si="53"/>
        <v>-7.1161882124270051</v>
      </c>
      <c r="U84" s="2">
        <f t="shared" si="53"/>
        <v>-7.3464938464876468</v>
      </c>
      <c r="V84" s="2">
        <f t="shared" si="53"/>
        <v>-7.6319248320160114</v>
      </c>
      <c r="W84" s="2">
        <f t="shared" si="53"/>
        <v>-7.9687814327575097</v>
      </c>
      <c r="X84" s="2">
        <f t="shared" si="53"/>
        <v>-8.3495507136605056</v>
      </c>
      <c r="Y84" s="2">
        <f t="shared" si="53"/>
        <v>-8.7378445963316835</v>
      </c>
      <c r="Z84" s="2">
        <f t="shared" si="53"/>
        <v>-9.0936947314880854</v>
      </c>
      <c r="AA84" s="2">
        <f t="shared" si="53"/>
        <v>-9.3720407360050331</v>
      </c>
      <c r="AB84" s="2">
        <f t="shared" si="53"/>
        <v>-9.5485300149724708</v>
      </c>
      <c r="AC84" s="2">
        <f t="shared" si="53"/>
        <v>-9.6479290075125164</v>
      </c>
      <c r="AD84" s="2">
        <f t="shared" si="53"/>
        <v>-9.7910617034283405</v>
      </c>
      <c r="AE84" s="2">
        <f t="shared" si="53"/>
        <v>-9.8818530021279685</v>
      </c>
      <c r="AF84" s="2">
        <f t="shared" si="53"/>
        <v>-9.9691571585340171</v>
      </c>
      <c r="AG84" s="2">
        <f t="shared" ref="AG84:AU84" si="54">AG63+AG75+AG80-AG77</f>
        <v>-10.062197017992503</v>
      </c>
      <c r="AH84" s="2">
        <f t="shared" si="54"/>
        <v>-9.9869812851085271</v>
      </c>
      <c r="AI84" s="2">
        <f t="shared" si="54"/>
        <v>-9.9404152564172819</v>
      </c>
      <c r="AJ84" s="2">
        <f t="shared" si="54"/>
        <v>-9.8627360239477184</v>
      </c>
      <c r="AK84" s="2">
        <f t="shared" si="54"/>
        <v>-9.7551696994449912</v>
      </c>
      <c r="AL84" s="2">
        <f t="shared" si="54"/>
        <v>-9.6188407581431647</v>
      </c>
      <c r="AM84" s="2">
        <f t="shared" si="54"/>
        <v>-9.4547790352470429</v>
      </c>
      <c r="AN84" s="2">
        <f t="shared" si="54"/>
        <v>-9.2639258350113778</v>
      </c>
      <c r="AO84" s="2">
        <f t="shared" si="54"/>
        <v>-9.047139344210791</v>
      </c>
      <c r="AP84" s="2">
        <f t="shared" si="54"/>
        <v>-8.8051994725201439</v>
      </c>
      <c r="AQ84" s="2">
        <f t="shared" si="54"/>
        <v>-8.5388122040817507</v>
      </c>
      <c r="AR84" s="2">
        <f t="shared" si="54"/>
        <v>-8.2486135208216638</v>
      </c>
      <c r="AS84" s="2">
        <f t="shared" si="54"/>
        <v>-7.9351729439882774</v>
      </c>
      <c r="AT84" s="2">
        <f t="shared" si="54"/>
        <v>-7.5989967323159817</v>
      </c>
      <c r="AU84" s="2">
        <f t="shared" si="54"/>
        <v>-7.2405307682812463</v>
      </c>
    </row>
    <row r="85" spans="2:47" ht="16.5" customHeight="1" x14ac:dyDescent="0.25">
      <c r="C85" s="6" t="s">
        <v>45</v>
      </c>
      <c r="D85" s="24"/>
      <c r="F85" s="6" t="str">
        <f>C85</f>
        <v>Kumulierte Differenz</v>
      </c>
      <c r="G85" s="25">
        <f>G84</f>
        <v>-17.087120262334224</v>
      </c>
      <c r="H85" s="2">
        <f>G85+H84</f>
        <v>-28.276418528767522</v>
      </c>
      <c r="I85" s="2">
        <f t="shared" ref="I85:AF85" si="55">H85+I84</f>
        <v>-39.173824857215322</v>
      </c>
      <c r="J85" s="2">
        <f t="shared" si="55"/>
        <v>-48.731314146103387</v>
      </c>
      <c r="K85" s="2">
        <f t="shared" si="55"/>
        <v>-57.349363473264361</v>
      </c>
      <c r="L85" s="2">
        <f t="shared" si="55"/>
        <v>-65.788473766210814</v>
      </c>
      <c r="M85" s="2">
        <f t="shared" si="55"/>
        <v>-74.24467695761507</v>
      </c>
      <c r="N85" s="2">
        <f t="shared" si="55"/>
        <v>-81.255471074190723</v>
      </c>
      <c r="O85" s="2">
        <f t="shared" si="55"/>
        <v>-87.373485148990426</v>
      </c>
      <c r="P85" s="2">
        <f t="shared" si="55"/>
        <v>-93.074690173314252</v>
      </c>
      <c r="Q85" s="2">
        <f t="shared" si="55"/>
        <v>-98.520051712193322</v>
      </c>
      <c r="R85" s="2">
        <f t="shared" si="55"/>
        <v>-104.84725424876933</v>
      </c>
      <c r="S85" s="2">
        <f t="shared" si="55"/>
        <v>-111.79185167499793</v>
      </c>
      <c r="T85" s="2">
        <f t="shared" si="55"/>
        <v>-118.90803988742493</v>
      </c>
      <c r="U85" s="2">
        <f t="shared" si="55"/>
        <v>-126.25453373391258</v>
      </c>
      <c r="V85" s="2">
        <f t="shared" si="55"/>
        <v>-133.88645856592859</v>
      </c>
      <c r="W85" s="2">
        <f t="shared" si="55"/>
        <v>-141.8552399986861</v>
      </c>
      <c r="X85" s="2">
        <f t="shared" si="55"/>
        <v>-150.20479071234661</v>
      </c>
      <c r="Y85" s="2">
        <f t="shared" si="55"/>
        <v>-158.94263530867829</v>
      </c>
      <c r="Z85" s="2">
        <f t="shared" si="55"/>
        <v>-168.03633004016638</v>
      </c>
      <c r="AA85" s="2">
        <f t="shared" si="55"/>
        <v>-177.40837077617141</v>
      </c>
      <c r="AB85" s="2">
        <f t="shared" si="55"/>
        <v>-186.95690079114388</v>
      </c>
      <c r="AC85" s="2">
        <f t="shared" si="55"/>
        <v>-196.6048297986564</v>
      </c>
      <c r="AD85" s="2">
        <f t="shared" si="55"/>
        <v>-206.39589150208474</v>
      </c>
      <c r="AE85" s="2">
        <f t="shared" si="55"/>
        <v>-216.27774450421271</v>
      </c>
      <c r="AF85" s="2">
        <f t="shared" si="55"/>
        <v>-226.24690166274672</v>
      </c>
      <c r="AG85" s="2">
        <f t="shared" ref="AG85" si="56">AF85+AG84</f>
        <v>-236.30909868073923</v>
      </c>
      <c r="AH85" s="2">
        <f t="shared" ref="AH85" si="57">AG85+AH84</f>
        <v>-246.29607996584775</v>
      </c>
      <c r="AI85" s="2">
        <f t="shared" ref="AI85" si="58">AH85+AI84</f>
        <v>-256.23649522226503</v>
      </c>
      <c r="AJ85" s="2">
        <f t="shared" ref="AJ85" si="59">AI85+AJ84</f>
        <v>-266.09923124621275</v>
      </c>
      <c r="AK85" s="2">
        <f t="shared" ref="AK85" si="60">AJ85+AK84</f>
        <v>-275.85440094565774</v>
      </c>
      <c r="AL85" s="2">
        <f t="shared" ref="AL85" si="61">AK85+AL84</f>
        <v>-285.47324170380091</v>
      </c>
      <c r="AM85" s="2">
        <f t="shared" ref="AM85" si="62">AL85+AM84</f>
        <v>-294.92802073904795</v>
      </c>
      <c r="AN85" s="2">
        <f t="shared" ref="AN85" si="63">AM85+AN84</f>
        <v>-304.19194657405933</v>
      </c>
      <c r="AO85" s="2">
        <f t="shared" ref="AO85" si="64">AN85+AO84</f>
        <v>-313.23908591827012</v>
      </c>
      <c r="AP85" s="2">
        <f t="shared" ref="AP85" si="65">AO85+AP84</f>
        <v>-322.04428539079026</v>
      </c>
      <c r="AQ85" s="2">
        <f t="shared" ref="AQ85" si="66">AP85+AQ84</f>
        <v>-330.58309759487202</v>
      </c>
      <c r="AR85" s="2">
        <f t="shared" ref="AR85" si="67">AQ85+AR84</f>
        <v>-338.83171111569368</v>
      </c>
      <c r="AS85" s="2">
        <f t="shared" ref="AS85" si="68">AR85+AS84</f>
        <v>-346.76688405968196</v>
      </c>
      <c r="AT85" s="2">
        <f t="shared" ref="AT85" si="69">AS85+AT84</f>
        <v>-354.36588079199794</v>
      </c>
      <c r="AU85" s="2">
        <f t="shared" ref="AU85" si="70">AT85+AU84</f>
        <v>-361.60641156027918</v>
      </c>
    </row>
    <row r="86" spans="2:47" ht="24.75" customHeight="1" x14ac:dyDescent="0.3">
      <c r="C86" s="21" t="s">
        <v>60</v>
      </c>
      <c r="D86" s="10"/>
      <c r="F86" s="6"/>
      <c r="G86" s="2">
        <v>252748</v>
      </c>
      <c r="H86" s="2">
        <v>255284</v>
      </c>
      <c r="I86" s="2">
        <v>256990</v>
      </c>
      <c r="J86" s="2">
        <v>259283</v>
      </c>
      <c r="K86" s="2">
        <v>261437</v>
      </c>
      <c r="L86" s="2">
        <v>263719</v>
      </c>
      <c r="M86" s="2">
        <v>266418</v>
      </c>
      <c r="N86" s="2">
        <v>269441</v>
      </c>
      <c r="O86" s="2">
        <v>271432</v>
      </c>
      <c r="P86" s="2">
        <v>273194</v>
      </c>
      <c r="Q86" s="2">
        <v>277856</v>
      </c>
      <c r="R86" s="2">
        <v>282518</v>
      </c>
      <c r="S86" s="2">
        <v>285817</v>
      </c>
      <c r="T86" s="2">
        <v>289197</v>
      </c>
      <c r="U86" s="2">
        <v>292644</v>
      </c>
      <c r="V86" s="2">
        <v>296150</v>
      </c>
      <c r="W86" s="2">
        <v>299727</v>
      </c>
      <c r="X86" s="2">
        <v>303373</v>
      </c>
      <c r="Y86" s="2">
        <v>307073</v>
      </c>
      <c r="Z86" s="2">
        <v>310828</v>
      </c>
      <c r="AA86" s="2">
        <v>314588</v>
      </c>
      <c r="AB86" s="2">
        <v>318221</v>
      </c>
      <c r="AC86" s="2">
        <v>321745</v>
      </c>
      <c r="AD86" s="2">
        <v>325131</v>
      </c>
      <c r="AE86" s="2">
        <v>328384</v>
      </c>
      <c r="AF86" s="2">
        <v>331511</v>
      </c>
      <c r="AG86" s="2">
        <v>334508</v>
      </c>
      <c r="AH86" s="2">
        <v>337374</v>
      </c>
      <c r="AI86" s="2">
        <v>340111</v>
      </c>
      <c r="AJ86" s="2">
        <v>342725</v>
      </c>
      <c r="AK86" s="2">
        <v>345206</v>
      </c>
      <c r="AL86" s="2">
        <v>347677</v>
      </c>
      <c r="AM86" s="2">
        <v>350144</v>
      </c>
      <c r="AN86" s="2">
        <v>352610</v>
      </c>
      <c r="AO86" s="2">
        <v>355068</v>
      </c>
      <c r="AP86" s="2">
        <v>357526</v>
      </c>
      <c r="AQ86" s="2">
        <v>359977</v>
      </c>
      <c r="AR86" s="2">
        <v>362413</v>
      </c>
      <c r="AS86" s="2">
        <v>364844</v>
      </c>
      <c r="AT86" s="2">
        <v>367254</v>
      </c>
      <c r="AU86" s="2">
        <v>369639</v>
      </c>
    </row>
    <row r="99" spans="2:47" x14ac:dyDescent="0.25">
      <c r="M99" s="35" t="s">
        <v>125</v>
      </c>
    </row>
    <row r="100" spans="2:47" s="1" customFormat="1" ht="24" customHeight="1" x14ac:dyDescent="0.3">
      <c r="B100" s="4" t="s">
        <v>66</v>
      </c>
      <c r="C100" s="4"/>
      <c r="D100" s="4"/>
      <c r="E100" s="4" t="s">
        <v>67</v>
      </c>
      <c r="F100" s="4"/>
      <c r="G100" s="1">
        <v>2010</v>
      </c>
      <c r="H100" s="1">
        <v>2011</v>
      </c>
      <c r="I100" s="1">
        <v>2012</v>
      </c>
      <c r="J100" s="1">
        <v>2013</v>
      </c>
      <c r="K100" s="1">
        <v>2014</v>
      </c>
      <c r="L100" s="40">
        <v>2015</v>
      </c>
      <c r="M100" s="1">
        <v>2016</v>
      </c>
      <c r="N100" s="1">
        <v>2017</v>
      </c>
      <c r="O100" s="1">
        <v>2018</v>
      </c>
      <c r="P100" s="1">
        <v>2019</v>
      </c>
      <c r="Q100" s="1">
        <v>2020</v>
      </c>
      <c r="R100" s="1">
        <v>2021</v>
      </c>
      <c r="S100" s="1">
        <v>2022</v>
      </c>
      <c r="T100" s="1">
        <v>2023</v>
      </c>
      <c r="U100" s="1">
        <v>2024</v>
      </c>
      <c r="V100" s="1">
        <v>2025</v>
      </c>
      <c r="W100" s="1">
        <v>2026</v>
      </c>
      <c r="X100" s="1">
        <v>2027</v>
      </c>
      <c r="Y100" s="1">
        <v>2028</v>
      </c>
      <c r="Z100" s="1">
        <v>2029</v>
      </c>
      <c r="AA100" s="1">
        <v>2030</v>
      </c>
      <c r="AB100" s="1">
        <v>2031</v>
      </c>
      <c r="AC100" s="1">
        <v>2032</v>
      </c>
      <c r="AD100" s="1">
        <v>2033</v>
      </c>
      <c r="AE100" s="1">
        <v>2034</v>
      </c>
      <c r="AF100" s="1">
        <v>2035</v>
      </c>
      <c r="AG100" s="1">
        <v>2036</v>
      </c>
      <c r="AH100" s="1">
        <v>2037</v>
      </c>
      <c r="AI100" s="1">
        <v>2038</v>
      </c>
      <c r="AJ100" s="1">
        <v>2039</v>
      </c>
      <c r="AK100" s="1">
        <v>2040</v>
      </c>
      <c r="AL100" s="1">
        <v>2041</v>
      </c>
      <c r="AM100" s="1">
        <v>2042</v>
      </c>
      <c r="AN100" s="1">
        <v>2043</v>
      </c>
      <c r="AO100" s="1">
        <v>2044</v>
      </c>
      <c r="AP100" s="1">
        <v>2045</v>
      </c>
      <c r="AQ100" s="1">
        <v>2046</v>
      </c>
      <c r="AR100" s="1">
        <v>2047</v>
      </c>
      <c r="AS100" s="1">
        <v>2048</v>
      </c>
      <c r="AT100" s="1">
        <v>2049</v>
      </c>
      <c r="AU100" s="1">
        <v>2050</v>
      </c>
    </row>
    <row r="101" spans="2:47" ht="14" x14ac:dyDescent="0.3">
      <c r="B101" s="3"/>
      <c r="C101" s="5" t="s">
        <v>21</v>
      </c>
      <c r="D101" s="5" t="s">
        <v>22</v>
      </c>
      <c r="E101" s="5" t="s">
        <v>23</v>
      </c>
      <c r="F101" s="5" t="s">
        <v>24</v>
      </c>
      <c r="G101" s="9" t="s">
        <v>50</v>
      </c>
      <c r="H101" s="9" t="s">
        <v>50</v>
      </c>
      <c r="I101" s="9" t="s">
        <v>50</v>
      </c>
      <c r="J101" s="9" t="s">
        <v>50</v>
      </c>
      <c r="K101" s="9"/>
      <c r="L101" s="41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</row>
    <row r="102" spans="2:47" ht="15" customHeight="1" x14ac:dyDescent="0.3">
      <c r="B102" s="13">
        <v>1</v>
      </c>
      <c r="C102" s="12" t="s">
        <v>25</v>
      </c>
      <c r="D102" s="12" t="s">
        <v>26</v>
      </c>
      <c r="E102" s="12" t="s">
        <v>1</v>
      </c>
      <c r="F102" s="12" t="s">
        <v>51</v>
      </c>
      <c r="G102" s="2"/>
      <c r="H102" s="1"/>
      <c r="I102" s="1"/>
      <c r="J102" s="2"/>
      <c r="K102" s="2"/>
      <c r="L102" s="4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2:47" ht="15" customHeight="1" x14ac:dyDescent="0.25">
      <c r="B103" s="13">
        <v>2</v>
      </c>
      <c r="C103" s="12" t="s">
        <v>25</v>
      </c>
      <c r="D103" s="12" t="s">
        <v>27</v>
      </c>
      <c r="E103" s="12" t="s">
        <v>3</v>
      </c>
      <c r="F103" s="12" t="s">
        <v>28</v>
      </c>
      <c r="G103" s="2"/>
      <c r="J103" s="2"/>
      <c r="K103" s="2"/>
      <c r="L103" s="4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</row>
    <row r="104" spans="2:47" ht="15" customHeight="1" x14ac:dyDescent="0.25">
      <c r="B104" s="13">
        <v>3</v>
      </c>
      <c r="C104" s="12" t="s">
        <v>25</v>
      </c>
      <c r="D104" s="12" t="s">
        <v>16</v>
      </c>
      <c r="E104" s="12" t="s">
        <v>4</v>
      </c>
      <c r="F104" s="12" t="s">
        <v>29</v>
      </c>
      <c r="G104" s="2"/>
      <c r="J104" s="2"/>
      <c r="K104" s="2"/>
      <c r="L104" s="4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</row>
    <row r="105" spans="2:47" ht="15" customHeight="1" x14ac:dyDescent="0.25">
      <c r="B105" s="13">
        <v>4</v>
      </c>
      <c r="C105" s="12" t="s">
        <v>30</v>
      </c>
      <c r="D105" s="12" t="s">
        <v>25</v>
      </c>
      <c r="E105" s="12" t="s">
        <v>5</v>
      </c>
      <c r="F105" s="12" t="s">
        <v>28</v>
      </c>
      <c r="G105" s="2"/>
      <c r="J105" s="2"/>
      <c r="K105" s="2"/>
      <c r="L105" s="4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2:47" ht="15" customHeight="1" x14ac:dyDescent="0.25">
      <c r="B106" s="13">
        <v>5</v>
      </c>
      <c r="C106" s="12" t="s">
        <v>31</v>
      </c>
      <c r="D106" s="12" t="s">
        <v>25</v>
      </c>
      <c r="E106" s="12" t="s">
        <v>7</v>
      </c>
      <c r="F106" s="12" t="s">
        <v>29</v>
      </c>
      <c r="G106" s="2"/>
      <c r="J106" s="2"/>
      <c r="K106" s="2"/>
      <c r="L106" s="4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2:47" ht="15" customHeight="1" x14ac:dyDescent="0.25">
      <c r="B107" s="13">
        <v>6</v>
      </c>
      <c r="C107" s="12" t="s">
        <v>32</v>
      </c>
      <c r="D107" s="12" t="s">
        <v>25</v>
      </c>
      <c r="E107" s="12" t="s">
        <v>6</v>
      </c>
      <c r="F107" s="12" t="s">
        <v>55</v>
      </c>
      <c r="G107" s="2"/>
      <c r="J107" s="2"/>
      <c r="K107" s="2"/>
      <c r="L107" s="4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2:47" ht="15" customHeight="1" x14ac:dyDescent="0.25">
      <c r="B108" s="13">
        <v>7</v>
      </c>
      <c r="C108" s="12" t="s">
        <v>34</v>
      </c>
      <c r="D108" s="12" t="s">
        <v>25</v>
      </c>
      <c r="E108" s="12" t="s">
        <v>8</v>
      </c>
      <c r="F108" s="12" t="s">
        <v>35</v>
      </c>
      <c r="G108" s="2"/>
      <c r="J108" s="2"/>
      <c r="K108" s="2"/>
      <c r="L108" s="4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2:47" ht="15" customHeight="1" x14ac:dyDescent="0.25">
      <c r="B109" s="13">
        <v>8</v>
      </c>
      <c r="C109" s="12" t="s">
        <v>36</v>
      </c>
      <c r="D109" s="12" t="s">
        <v>30</v>
      </c>
      <c r="E109" s="12" t="s">
        <v>37</v>
      </c>
      <c r="F109" s="12" t="s">
        <v>28</v>
      </c>
      <c r="G109" s="22"/>
      <c r="J109" s="11"/>
      <c r="K109" s="11"/>
      <c r="L109" s="43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</row>
    <row r="110" spans="2:47" ht="15" customHeight="1" x14ac:dyDescent="0.25">
      <c r="B110" s="13">
        <v>9</v>
      </c>
      <c r="C110" s="12" t="s">
        <v>36</v>
      </c>
      <c r="D110" s="12" t="s">
        <v>31</v>
      </c>
      <c r="E110" s="12" t="s">
        <v>38</v>
      </c>
      <c r="F110" s="12" t="s">
        <v>29</v>
      </c>
      <c r="G110" s="2"/>
      <c r="J110" s="2"/>
      <c r="K110" s="2"/>
      <c r="L110" s="4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</row>
    <row r="111" spans="2:47" ht="15" customHeight="1" x14ac:dyDescent="0.25">
      <c r="B111" s="13">
        <v>10</v>
      </c>
      <c r="C111" s="33" t="s">
        <v>30</v>
      </c>
      <c r="D111" s="33" t="s">
        <v>27</v>
      </c>
      <c r="E111" s="33" t="s">
        <v>9</v>
      </c>
      <c r="F111" s="33" t="s">
        <v>28</v>
      </c>
      <c r="G111" s="2">
        <v>55</v>
      </c>
      <c r="H111" s="2"/>
      <c r="I111" s="2"/>
      <c r="J111" s="2">
        <v>36.895000000000003</v>
      </c>
      <c r="K111" s="2">
        <v>39.621000000000002</v>
      </c>
      <c r="L111" s="42">
        <v>38.79</v>
      </c>
      <c r="M111" s="2">
        <f>M205</f>
        <v>38.270566666666667</v>
      </c>
      <c r="N111" s="2">
        <f t="shared" ref="N111:AF111" si="71">N205</f>
        <v>0</v>
      </c>
      <c r="O111" s="2">
        <f t="shared" si="71"/>
        <v>33.379807692307686</v>
      </c>
      <c r="P111" s="2">
        <f t="shared" si="71"/>
        <v>0</v>
      </c>
      <c r="Q111" s="2">
        <f t="shared" si="71"/>
        <v>82.662000000000006</v>
      </c>
      <c r="R111" s="2">
        <f t="shared" si="71"/>
        <v>0</v>
      </c>
      <c r="S111" s="2">
        <f t="shared" si="71"/>
        <v>46.390384615384619</v>
      </c>
      <c r="T111" s="2">
        <f t="shared" si="71"/>
        <v>0</v>
      </c>
      <c r="U111" s="2">
        <f t="shared" si="71"/>
        <v>0</v>
      </c>
      <c r="V111" s="2">
        <f t="shared" si="71"/>
        <v>0</v>
      </c>
      <c r="W111" s="2">
        <f t="shared" si="71"/>
        <v>0</v>
      </c>
      <c r="X111" s="2">
        <f t="shared" si="71"/>
        <v>0</v>
      </c>
      <c r="Y111" s="2">
        <f t="shared" si="71"/>
        <v>0</v>
      </c>
      <c r="Z111" s="2">
        <f t="shared" si="71"/>
        <v>0</v>
      </c>
      <c r="AA111" s="2">
        <f t="shared" si="71"/>
        <v>0</v>
      </c>
      <c r="AB111" s="2">
        <f t="shared" si="71"/>
        <v>0</v>
      </c>
      <c r="AC111" s="2">
        <f t="shared" si="71"/>
        <v>0</v>
      </c>
      <c r="AD111" s="2">
        <f t="shared" si="71"/>
        <v>0</v>
      </c>
      <c r="AE111" s="2">
        <f t="shared" si="71"/>
        <v>0</v>
      </c>
      <c r="AF111" s="2">
        <f t="shared" si="71"/>
        <v>0</v>
      </c>
      <c r="AG111" s="2">
        <f t="shared" ref="AG111:AU111" si="72">AG205</f>
        <v>0</v>
      </c>
      <c r="AH111" s="2">
        <f t="shared" si="72"/>
        <v>0</v>
      </c>
      <c r="AI111" s="2">
        <f t="shared" si="72"/>
        <v>0</v>
      </c>
      <c r="AJ111" s="2">
        <f t="shared" si="72"/>
        <v>0</v>
      </c>
      <c r="AK111" s="2">
        <f t="shared" si="72"/>
        <v>0</v>
      </c>
      <c r="AL111" s="2">
        <f t="shared" si="72"/>
        <v>0</v>
      </c>
      <c r="AM111" s="2">
        <f t="shared" si="72"/>
        <v>0</v>
      </c>
      <c r="AN111" s="2">
        <f t="shared" si="72"/>
        <v>0</v>
      </c>
      <c r="AO111" s="2">
        <f t="shared" si="72"/>
        <v>0</v>
      </c>
      <c r="AP111" s="2">
        <f t="shared" si="72"/>
        <v>0</v>
      </c>
      <c r="AQ111" s="2">
        <f t="shared" si="72"/>
        <v>0</v>
      </c>
      <c r="AR111" s="2">
        <f t="shared" si="72"/>
        <v>0</v>
      </c>
      <c r="AS111" s="2">
        <f t="shared" si="72"/>
        <v>0</v>
      </c>
      <c r="AT111" s="2">
        <f t="shared" si="72"/>
        <v>0</v>
      </c>
      <c r="AU111" s="2">
        <f t="shared" si="72"/>
        <v>0</v>
      </c>
    </row>
    <row r="112" spans="2:47" ht="15" customHeight="1" x14ac:dyDescent="0.25">
      <c r="B112" s="13">
        <v>11</v>
      </c>
      <c r="C112" s="30" t="s">
        <v>30</v>
      </c>
      <c r="D112" s="30" t="s">
        <v>32</v>
      </c>
      <c r="E112" s="30" t="s">
        <v>10</v>
      </c>
      <c r="F112" s="30" t="s">
        <v>28</v>
      </c>
      <c r="G112" s="2">
        <v>154</v>
      </c>
      <c r="H112" s="2"/>
      <c r="I112" s="2"/>
      <c r="J112" s="2">
        <v>285.03199999999998</v>
      </c>
      <c r="K112" s="2">
        <v>155.55799999999999</v>
      </c>
      <c r="L112" s="42">
        <v>150.67400000000001</v>
      </c>
      <c r="M112" s="2">
        <f>M206</f>
        <v>156.9366666666667</v>
      </c>
      <c r="N112" s="2">
        <f t="shared" ref="N112:AF112" si="73">N206</f>
        <v>0</v>
      </c>
      <c r="O112" s="2">
        <f t="shared" si="73"/>
        <v>247.94583333333335</v>
      </c>
      <c r="P112" s="2">
        <f t="shared" si="73"/>
        <v>0</v>
      </c>
      <c r="Q112" s="2">
        <f t="shared" si="73"/>
        <v>178.88499999999999</v>
      </c>
      <c r="R112" s="2">
        <f t="shared" si="73"/>
        <v>0</v>
      </c>
      <c r="S112" s="2">
        <f t="shared" si="73"/>
        <v>188.26083333333335</v>
      </c>
      <c r="T112" s="2">
        <f t="shared" si="73"/>
        <v>0</v>
      </c>
      <c r="U112" s="2">
        <f t="shared" si="73"/>
        <v>0</v>
      </c>
      <c r="V112" s="2">
        <f t="shared" si="73"/>
        <v>0</v>
      </c>
      <c r="W112" s="2">
        <f t="shared" si="73"/>
        <v>0</v>
      </c>
      <c r="X112" s="2">
        <f t="shared" si="73"/>
        <v>0</v>
      </c>
      <c r="Y112" s="2">
        <f t="shared" si="73"/>
        <v>0</v>
      </c>
      <c r="Z112" s="2">
        <f t="shared" si="73"/>
        <v>0</v>
      </c>
      <c r="AA112" s="2">
        <f t="shared" si="73"/>
        <v>0</v>
      </c>
      <c r="AB112" s="2">
        <f t="shared" si="73"/>
        <v>0</v>
      </c>
      <c r="AC112" s="2">
        <f t="shared" si="73"/>
        <v>0</v>
      </c>
      <c r="AD112" s="2">
        <f t="shared" si="73"/>
        <v>0</v>
      </c>
      <c r="AE112" s="2">
        <f t="shared" si="73"/>
        <v>0</v>
      </c>
      <c r="AF112" s="2">
        <f t="shared" si="73"/>
        <v>0</v>
      </c>
      <c r="AG112" s="2">
        <f t="shared" ref="AG112:AU112" si="74">AG206</f>
        <v>0</v>
      </c>
      <c r="AH112" s="2">
        <f t="shared" si="74"/>
        <v>0</v>
      </c>
      <c r="AI112" s="2">
        <f t="shared" si="74"/>
        <v>0</v>
      </c>
      <c r="AJ112" s="2">
        <f t="shared" si="74"/>
        <v>0</v>
      </c>
      <c r="AK112" s="2">
        <f t="shared" si="74"/>
        <v>0</v>
      </c>
      <c r="AL112" s="2">
        <f t="shared" si="74"/>
        <v>0</v>
      </c>
      <c r="AM112" s="2">
        <f t="shared" si="74"/>
        <v>0</v>
      </c>
      <c r="AN112" s="2">
        <f t="shared" si="74"/>
        <v>0</v>
      </c>
      <c r="AO112" s="2">
        <f t="shared" si="74"/>
        <v>0</v>
      </c>
      <c r="AP112" s="2">
        <f t="shared" si="74"/>
        <v>0</v>
      </c>
      <c r="AQ112" s="2">
        <f t="shared" si="74"/>
        <v>0</v>
      </c>
      <c r="AR112" s="2">
        <f t="shared" si="74"/>
        <v>0</v>
      </c>
      <c r="AS112" s="2">
        <f t="shared" si="74"/>
        <v>0</v>
      </c>
      <c r="AT112" s="2">
        <f t="shared" si="74"/>
        <v>0</v>
      </c>
      <c r="AU112" s="2">
        <f t="shared" si="74"/>
        <v>0</v>
      </c>
    </row>
    <row r="113" spans="2:47" ht="15" customHeight="1" x14ac:dyDescent="0.25">
      <c r="B113" s="13">
        <v>12</v>
      </c>
      <c r="C113" s="12" t="s">
        <v>30</v>
      </c>
      <c r="D113" s="12" t="s">
        <v>26</v>
      </c>
      <c r="E113" s="12" t="s">
        <v>11</v>
      </c>
      <c r="F113" s="12" t="s">
        <v>39</v>
      </c>
      <c r="G113" s="2"/>
      <c r="H113" s="2"/>
      <c r="I113" s="2"/>
      <c r="J113" s="2"/>
      <c r="K113" s="2"/>
      <c r="L113" s="4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2:47" ht="15" customHeight="1" x14ac:dyDescent="0.25">
      <c r="B114" s="13">
        <v>13</v>
      </c>
      <c r="C114" s="12" t="s">
        <v>32</v>
      </c>
      <c r="D114" s="12" t="s">
        <v>26</v>
      </c>
      <c r="E114" s="12" t="s">
        <v>13</v>
      </c>
      <c r="F114" s="12" t="s">
        <v>55</v>
      </c>
      <c r="G114" s="2"/>
      <c r="H114" s="2"/>
      <c r="I114" s="2"/>
      <c r="J114" s="2"/>
      <c r="K114" s="2"/>
      <c r="L114" s="4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2:47" ht="15" customHeight="1" x14ac:dyDescent="0.25">
      <c r="B115" s="13">
        <v>14</v>
      </c>
      <c r="C115" s="12" t="s">
        <v>31</v>
      </c>
      <c r="D115" s="12" t="s">
        <v>36</v>
      </c>
      <c r="E115" s="12" t="s">
        <v>14</v>
      </c>
      <c r="F115" s="12" t="s">
        <v>54</v>
      </c>
      <c r="G115" s="2"/>
      <c r="H115" s="2"/>
      <c r="I115" s="2"/>
      <c r="J115" s="2"/>
      <c r="K115" s="2"/>
      <c r="L115" s="4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2:47" ht="15" customHeight="1" x14ac:dyDescent="0.25">
      <c r="B116" s="13">
        <v>15</v>
      </c>
      <c r="C116" s="31" t="s">
        <v>31</v>
      </c>
      <c r="D116" s="31" t="s">
        <v>16</v>
      </c>
      <c r="E116" s="31" t="s">
        <v>126</v>
      </c>
      <c r="F116" s="31" t="s">
        <v>53</v>
      </c>
      <c r="G116" s="2">
        <v>633.25599999999997</v>
      </c>
      <c r="H116" s="2"/>
      <c r="I116" s="2"/>
      <c r="J116" s="2">
        <v>1082.2329999999999</v>
      </c>
      <c r="K116" s="2">
        <v>942.35299999999995</v>
      </c>
      <c r="L116" s="42">
        <v>804.39800000000002</v>
      </c>
      <c r="M116" s="2">
        <f>M213 + M215 + M211 + M212</f>
        <v>858.75283333333334</v>
      </c>
      <c r="N116" s="2">
        <f t="shared" ref="N116:AE116" si="75">N213 + N215 + N211 + N212</f>
        <v>0</v>
      </c>
      <c r="O116" s="2">
        <f t="shared" si="75"/>
        <v>735.005</v>
      </c>
      <c r="P116" s="2">
        <f t="shared" si="75"/>
        <v>0</v>
      </c>
      <c r="Q116" s="2">
        <f t="shared" si="75"/>
        <v>718.76300000000003</v>
      </c>
      <c r="R116" s="2">
        <f t="shared" si="75"/>
        <v>0</v>
      </c>
      <c r="S116" s="2">
        <f t="shared" si="75"/>
        <v>882.74</v>
      </c>
      <c r="T116" s="2">
        <f t="shared" si="75"/>
        <v>0</v>
      </c>
      <c r="U116" s="2">
        <f t="shared" si="75"/>
        <v>0</v>
      </c>
      <c r="V116" s="2">
        <f t="shared" si="75"/>
        <v>0</v>
      </c>
      <c r="W116" s="2">
        <f t="shared" si="75"/>
        <v>0</v>
      </c>
      <c r="X116" s="2">
        <f t="shared" si="75"/>
        <v>0</v>
      </c>
      <c r="Y116" s="2">
        <f t="shared" si="75"/>
        <v>0</v>
      </c>
      <c r="Z116" s="2">
        <f t="shared" si="75"/>
        <v>0</v>
      </c>
      <c r="AA116" s="2">
        <f t="shared" si="75"/>
        <v>0</v>
      </c>
      <c r="AB116" s="2">
        <f t="shared" si="75"/>
        <v>0</v>
      </c>
      <c r="AC116" s="2">
        <f t="shared" si="75"/>
        <v>0</v>
      </c>
      <c r="AD116" s="2">
        <f t="shared" si="75"/>
        <v>0</v>
      </c>
      <c r="AE116" s="2">
        <f t="shared" si="75"/>
        <v>0</v>
      </c>
      <c r="AF116" s="2">
        <f>AF213 + AF215 + AF211 + AF212</f>
        <v>0</v>
      </c>
      <c r="AG116" s="2">
        <f t="shared" ref="AG116:AU116" si="76">AG213 + AG215 + AG211 + AG212</f>
        <v>0</v>
      </c>
      <c r="AH116" s="2">
        <f t="shared" si="76"/>
        <v>0</v>
      </c>
      <c r="AI116" s="2">
        <f t="shared" si="76"/>
        <v>0</v>
      </c>
      <c r="AJ116" s="2">
        <f t="shared" si="76"/>
        <v>0</v>
      </c>
      <c r="AK116" s="2">
        <f t="shared" si="76"/>
        <v>0</v>
      </c>
      <c r="AL116" s="2">
        <f t="shared" si="76"/>
        <v>0</v>
      </c>
      <c r="AM116" s="2">
        <f t="shared" si="76"/>
        <v>0</v>
      </c>
      <c r="AN116" s="2">
        <f t="shared" si="76"/>
        <v>0</v>
      </c>
      <c r="AO116" s="2">
        <f t="shared" si="76"/>
        <v>0</v>
      </c>
      <c r="AP116" s="2">
        <f t="shared" si="76"/>
        <v>0</v>
      </c>
      <c r="AQ116" s="2">
        <f t="shared" si="76"/>
        <v>0</v>
      </c>
      <c r="AR116" s="2">
        <f t="shared" si="76"/>
        <v>0</v>
      </c>
      <c r="AS116" s="2">
        <f t="shared" si="76"/>
        <v>0</v>
      </c>
      <c r="AT116" s="2">
        <f t="shared" si="76"/>
        <v>0</v>
      </c>
      <c r="AU116" s="2">
        <f t="shared" si="76"/>
        <v>0</v>
      </c>
    </row>
    <row r="117" spans="2:47" ht="15" customHeight="1" x14ac:dyDescent="0.25">
      <c r="B117" s="13">
        <v>16</v>
      </c>
      <c r="C117" s="12" t="s">
        <v>31</v>
      </c>
      <c r="D117" s="12" t="s">
        <v>34</v>
      </c>
      <c r="E117" s="12" t="s">
        <v>17</v>
      </c>
      <c r="F117" s="12" t="s">
        <v>41</v>
      </c>
      <c r="G117" s="2"/>
      <c r="H117" s="2"/>
      <c r="I117" s="2"/>
      <c r="J117" s="2"/>
      <c r="K117" s="2"/>
      <c r="L117" s="4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</row>
    <row r="118" spans="2:47" ht="15" customHeight="1" x14ac:dyDescent="0.25">
      <c r="B118" s="13">
        <v>17</v>
      </c>
      <c r="C118" s="32" t="s">
        <v>19</v>
      </c>
      <c r="D118" s="32" t="s">
        <v>34</v>
      </c>
      <c r="E118" s="32" t="s">
        <v>122</v>
      </c>
      <c r="F118" s="32" t="s">
        <v>52</v>
      </c>
      <c r="G118" s="2">
        <v>730.14800000000002</v>
      </c>
      <c r="H118" s="2"/>
      <c r="I118" s="2"/>
      <c r="J118" s="2">
        <v>1068</v>
      </c>
      <c r="K118" s="2">
        <v>811.66700000000003</v>
      </c>
      <c r="L118" s="42">
        <v>902.5</v>
      </c>
      <c r="M118" s="2">
        <f>DATA!M216 + DATA!M221</f>
        <v>660.83333333333337</v>
      </c>
      <c r="N118" s="2">
        <f>DATA!N216 + DATA!N221</f>
        <v>0</v>
      </c>
      <c r="O118" s="2">
        <f>DATA!O216 + DATA!O221</f>
        <v>640.36000000000013</v>
      </c>
      <c r="P118" s="2">
        <f>DATA!P216 + DATA!P221</f>
        <v>0</v>
      </c>
      <c r="Q118" s="2">
        <f>DATA!Q216 + DATA!Q221</f>
        <v>591.0291666666667</v>
      </c>
      <c r="R118" s="2">
        <f>DATA!R216 + DATA!R221</f>
        <v>0</v>
      </c>
      <c r="S118" s="2">
        <f>DATA!S216 + DATA!S221</f>
        <v>592.49900000000002</v>
      </c>
      <c r="T118" s="2">
        <f>DATA!T216 + DATA!T221</f>
        <v>0</v>
      </c>
      <c r="U118" s="2">
        <f>DATA!U216 + DATA!U221</f>
        <v>0</v>
      </c>
      <c r="V118" s="2">
        <f>DATA!V216 + DATA!V221</f>
        <v>0</v>
      </c>
      <c r="W118" s="2">
        <f>DATA!W216 + DATA!W221</f>
        <v>0</v>
      </c>
      <c r="X118" s="2">
        <f>DATA!X216 + DATA!X221</f>
        <v>0</v>
      </c>
      <c r="Y118" s="2">
        <f>DATA!Y216 + DATA!Y221</f>
        <v>0</v>
      </c>
      <c r="Z118" s="2">
        <f>DATA!Z216 + DATA!Z221</f>
        <v>0</v>
      </c>
      <c r="AA118" s="2">
        <f>DATA!AA216 + DATA!AA221</f>
        <v>0</v>
      </c>
      <c r="AB118" s="2">
        <f>DATA!AB216 + DATA!AB221</f>
        <v>0</v>
      </c>
      <c r="AC118" s="2">
        <f>DATA!AC216 + DATA!AC221</f>
        <v>0</v>
      </c>
      <c r="AD118" s="2">
        <f>DATA!AD216 + DATA!AD221</f>
        <v>0</v>
      </c>
      <c r="AE118" s="2">
        <f>DATA!AE216 + DATA!AE221</f>
        <v>0</v>
      </c>
      <c r="AF118" s="2">
        <f>DATA!AF216 + DATA!AF221</f>
        <v>0</v>
      </c>
      <c r="AG118" s="2">
        <f>DATA!AG216 + DATA!AG221</f>
        <v>0</v>
      </c>
      <c r="AH118" s="2">
        <f>DATA!AH216 + DATA!AH221</f>
        <v>0</v>
      </c>
      <c r="AI118" s="2">
        <f>DATA!AI216 + DATA!AI221</f>
        <v>0</v>
      </c>
      <c r="AJ118" s="2">
        <f>DATA!AJ216 + DATA!AJ221</f>
        <v>0</v>
      </c>
      <c r="AK118" s="2">
        <f>DATA!AK216 + DATA!AK221</f>
        <v>0</v>
      </c>
      <c r="AL118" s="2">
        <f>DATA!AL216 + DATA!AL221</f>
        <v>0</v>
      </c>
      <c r="AM118" s="2">
        <f>DATA!AM216 + DATA!AM221</f>
        <v>0</v>
      </c>
      <c r="AN118" s="2">
        <f>DATA!AN216 + DATA!AN221</f>
        <v>0</v>
      </c>
      <c r="AO118" s="2">
        <f>DATA!AO216 + DATA!AO221</f>
        <v>0</v>
      </c>
      <c r="AP118" s="2">
        <f>DATA!AP216 + DATA!AP221</f>
        <v>0</v>
      </c>
      <c r="AQ118" s="2">
        <f>DATA!AQ216 + DATA!AQ221</f>
        <v>0</v>
      </c>
      <c r="AR118" s="2">
        <f>DATA!AR216 + DATA!AR221</f>
        <v>0</v>
      </c>
      <c r="AS118" s="2">
        <f>DATA!AS216 + DATA!AS221</f>
        <v>0</v>
      </c>
      <c r="AT118" s="2">
        <f>DATA!AT216 + DATA!AT221</f>
        <v>0</v>
      </c>
      <c r="AU118" s="2">
        <f>DATA!AU216 + DATA!AU221</f>
        <v>0</v>
      </c>
    </row>
    <row r="119" spans="2:47" ht="15" customHeight="1" x14ac:dyDescent="0.25">
      <c r="B119" s="13">
        <v>18</v>
      </c>
      <c r="C119" s="12" t="s">
        <v>34</v>
      </c>
      <c r="D119" s="12" t="s">
        <v>26</v>
      </c>
      <c r="E119" s="12" t="s">
        <v>42</v>
      </c>
      <c r="F119" s="12" t="s">
        <v>35</v>
      </c>
      <c r="G119" s="2"/>
      <c r="J119" s="2"/>
      <c r="K119" s="2"/>
      <c r="L119" s="4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</row>
    <row r="120" spans="2:47" ht="15" customHeight="1" x14ac:dyDescent="0.25">
      <c r="B120" s="13">
        <v>19</v>
      </c>
      <c r="C120" s="12" t="s">
        <v>26</v>
      </c>
      <c r="D120" s="12" t="s">
        <v>36</v>
      </c>
      <c r="E120" s="12" t="s">
        <v>43</v>
      </c>
      <c r="F120" s="12" t="s">
        <v>51</v>
      </c>
      <c r="G120" s="2"/>
      <c r="J120" s="2"/>
      <c r="K120" s="2"/>
      <c r="L120" s="4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</row>
    <row r="121" spans="2:47" ht="15" customHeight="1" x14ac:dyDescent="0.25">
      <c r="B121" s="13">
        <v>20</v>
      </c>
      <c r="C121" s="12" t="s">
        <v>34</v>
      </c>
      <c r="D121" s="12" t="s">
        <v>16</v>
      </c>
      <c r="E121" s="12" t="s">
        <v>20</v>
      </c>
      <c r="F121" s="12" t="s">
        <v>44</v>
      </c>
      <c r="G121" s="2"/>
      <c r="J121" s="2"/>
      <c r="K121" s="2"/>
      <c r="L121" s="4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</row>
    <row r="122" spans="2:47" ht="15" customHeight="1" x14ac:dyDescent="0.25">
      <c r="B122" s="13">
        <v>21</v>
      </c>
      <c r="C122" s="12" t="s">
        <v>32</v>
      </c>
      <c r="D122" s="12" t="s">
        <v>27</v>
      </c>
      <c r="E122" s="12" t="s">
        <v>12</v>
      </c>
      <c r="F122" s="12" t="s">
        <v>44</v>
      </c>
      <c r="G122" s="2"/>
      <c r="J122" s="2"/>
      <c r="K122" s="2"/>
      <c r="L122" s="4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</row>
    <row r="123" spans="2:47" ht="15" customHeight="1" x14ac:dyDescent="0.25">
      <c r="B123" s="13">
        <v>22</v>
      </c>
      <c r="C123" s="12" t="s">
        <v>25</v>
      </c>
      <c r="D123" s="12" t="s">
        <v>30</v>
      </c>
      <c r="E123" s="12" t="s">
        <v>2</v>
      </c>
      <c r="F123" s="12" t="s">
        <v>28</v>
      </c>
      <c r="G123" s="2"/>
      <c r="J123" s="2"/>
      <c r="K123" s="2"/>
      <c r="L123" s="4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</row>
    <row r="150" spans="2:47" ht="58.75" customHeight="1" x14ac:dyDescent="0.4">
      <c r="B150" s="37" t="s">
        <v>124</v>
      </c>
    </row>
    <row r="151" spans="2:47" s="1" customFormat="1" ht="13" x14ac:dyDescent="0.3">
      <c r="G151" s="1">
        <f t="shared" ref="G151:AF151" si="77">G1</f>
        <v>2010</v>
      </c>
      <c r="H151" s="1">
        <f t="shared" si="77"/>
        <v>2011</v>
      </c>
      <c r="I151" s="1">
        <f t="shared" si="77"/>
        <v>2012</v>
      </c>
      <c r="J151" s="1">
        <f t="shared" si="77"/>
        <v>2013</v>
      </c>
      <c r="K151" s="1">
        <f t="shared" si="77"/>
        <v>2014</v>
      </c>
      <c r="L151" s="1">
        <f t="shared" si="77"/>
        <v>2015</v>
      </c>
      <c r="M151" s="1">
        <f t="shared" si="77"/>
        <v>2016</v>
      </c>
      <c r="N151" s="1">
        <f t="shared" si="77"/>
        <v>2017</v>
      </c>
      <c r="O151" s="1">
        <f t="shared" si="77"/>
        <v>2018</v>
      </c>
      <c r="P151" s="1">
        <f t="shared" si="77"/>
        <v>2019</v>
      </c>
      <c r="Q151" s="1">
        <f t="shared" si="77"/>
        <v>2020</v>
      </c>
      <c r="R151" s="1">
        <f t="shared" si="77"/>
        <v>2021</v>
      </c>
      <c r="S151" s="1">
        <f t="shared" si="77"/>
        <v>2022</v>
      </c>
      <c r="T151" s="1">
        <f t="shared" si="77"/>
        <v>2023</v>
      </c>
      <c r="U151" s="1">
        <f t="shared" si="77"/>
        <v>2024</v>
      </c>
      <c r="V151" s="1">
        <f t="shared" si="77"/>
        <v>2025</v>
      </c>
      <c r="W151" s="1">
        <f t="shared" si="77"/>
        <v>2026</v>
      </c>
      <c r="X151" s="1">
        <f t="shared" si="77"/>
        <v>2027</v>
      </c>
      <c r="Y151" s="1">
        <f t="shared" si="77"/>
        <v>2028</v>
      </c>
      <c r="Z151" s="1">
        <f t="shared" si="77"/>
        <v>2029</v>
      </c>
      <c r="AA151" s="1">
        <f t="shared" si="77"/>
        <v>2030</v>
      </c>
      <c r="AB151" s="1">
        <f t="shared" si="77"/>
        <v>2031</v>
      </c>
      <c r="AC151" s="1">
        <f t="shared" si="77"/>
        <v>2032</v>
      </c>
      <c r="AD151" s="1">
        <f t="shared" si="77"/>
        <v>2033</v>
      </c>
      <c r="AE151" s="1">
        <f t="shared" si="77"/>
        <v>2034</v>
      </c>
      <c r="AF151" s="1">
        <f t="shared" si="77"/>
        <v>2035</v>
      </c>
      <c r="AG151" s="1">
        <f t="shared" ref="AG151:AU151" si="78">AG1</f>
        <v>2036</v>
      </c>
      <c r="AH151" s="1">
        <f t="shared" si="78"/>
        <v>2037</v>
      </c>
      <c r="AI151" s="1">
        <f t="shared" si="78"/>
        <v>2038</v>
      </c>
      <c r="AJ151" s="1">
        <f t="shared" si="78"/>
        <v>2039</v>
      </c>
      <c r="AK151" s="1">
        <f t="shared" si="78"/>
        <v>2040</v>
      </c>
      <c r="AL151" s="1">
        <f t="shared" si="78"/>
        <v>2041</v>
      </c>
      <c r="AM151" s="1">
        <f t="shared" si="78"/>
        <v>2042</v>
      </c>
      <c r="AN151" s="1">
        <f t="shared" si="78"/>
        <v>2043</v>
      </c>
      <c r="AO151" s="1">
        <f t="shared" si="78"/>
        <v>2044</v>
      </c>
      <c r="AP151" s="1">
        <f t="shared" si="78"/>
        <v>2045</v>
      </c>
      <c r="AQ151" s="1">
        <f t="shared" si="78"/>
        <v>2046</v>
      </c>
      <c r="AR151" s="1">
        <f t="shared" si="78"/>
        <v>2047</v>
      </c>
      <c r="AS151" s="1">
        <f t="shared" si="78"/>
        <v>2048</v>
      </c>
      <c r="AT151" s="1">
        <f t="shared" si="78"/>
        <v>2049</v>
      </c>
      <c r="AU151" s="1">
        <f t="shared" si="78"/>
        <v>2050</v>
      </c>
    </row>
    <row r="152" spans="2:47" x14ac:dyDescent="0.25">
      <c r="C152" s="9" t="str">
        <f t="shared" ref="C152:AF152" si="79">C2</f>
        <v>Von</v>
      </c>
      <c r="D152" s="9" t="str">
        <f t="shared" si="79"/>
        <v>Nach</v>
      </c>
      <c r="E152" s="9" t="str">
        <f t="shared" si="79"/>
        <v>Kürzel -- ab 2016</v>
      </c>
      <c r="F152" s="9" t="str">
        <f t="shared" si="79"/>
        <v>Bezeichnung</v>
      </c>
      <c r="G152" s="9" t="str">
        <f t="shared" si="79"/>
        <v>Wert [1000 m3 fest]</v>
      </c>
      <c r="H152" s="9" t="str">
        <f t="shared" si="79"/>
        <v>Wert [1000 m3 fest]</v>
      </c>
      <c r="I152" s="9" t="str">
        <f t="shared" si="79"/>
        <v>Wert [1000 m3 fest]</v>
      </c>
      <c r="J152" s="9" t="str">
        <f t="shared" si="79"/>
        <v>Wert [1000 m3 fest]</v>
      </c>
      <c r="K152" s="9" t="str">
        <f t="shared" si="79"/>
        <v>Wert [1000 m3 fest]</v>
      </c>
      <c r="L152" s="9" t="str">
        <f t="shared" si="79"/>
        <v>Wert [1000 m3 fest]</v>
      </c>
      <c r="M152" s="9" t="str">
        <f t="shared" si="79"/>
        <v>Wert [1000 m3 fest]</v>
      </c>
      <c r="N152" s="9" t="str">
        <f t="shared" si="79"/>
        <v>Wert [1000 m3 fest]</v>
      </c>
      <c r="O152" s="9" t="str">
        <f t="shared" si="79"/>
        <v>Wert [1000 m3 fest]</v>
      </c>
      <c r="P152" s="9" t="str">
        <f t="shared" si="79"/>
        <v>Wert [1000 m3 fest]</v>
      </c>
      <c r="Q152" s="9" t="str">
        <f t="shared" si="79"/>
        <v>Wert [1000 m3 fest]</v>
      </c>
      <c r="R152" s="9" t="str">
        <f t="shared" si="79"/>
        <v>Wert [1000 m3 fest]</v>
      </c>
      <c r="S152" s="9" t="str">
        <f t="shared" si="79"/>
        <v>Wert [1000 m3 fest]</v>
      </c>
      <c r="T152" s="9" t="str">
        <f t="shared" si="79"/>
        <v>Wert [1000 m3 fest]</v>
      </c>
      <c r="U152" s="9" t="str">
        <f t="shared" si="79"/>
        <v>Wert [1000 m3 fest]</v>
      </c>
      <c r="V152" s="9" t="str">
        <f t="shared" si="79"/>
        <v>Wert [1000 m3 fest]</v>
      </c>
      <c r="W152" s="9" t="str">
        <f t="shared" si="79"/>
        <v>Wert [1000 m3 fest]</v>
      </c>
      <c r="X152" s="9" t="str">
        <f t="shared" si="79"/>
        <v>Wert [1000 m3 fest]</v>
      </c>
      <c r="Y152" s="9" t="str">
        <f t="shared" si="79"/>
        <v>Wert [1000 m3 fest]</v>
      </c>
      <c r="Z152" s="9" t="str">
        <f t="shared" si="79"/>
        <v>Wert [1000 m3 fest]</v>
      </c>
      <c r="AA152" s="9" t="str">
        <f t="shared" si="79"/>
        <v>Wert [1000 m3 fest]</v>
      </c>
      <c r="AB152" s="9" t="str">
        <f t="shared" si="79"/>
        <v>Wert [1000 m3 fest]</v>
      </c>
      <c r="AC152" s="9" t="str">
        <f t="shared" si="79"/>
        <v>Wert [1000 m3 fest]</v>
      </c>
      <c r="AD152" s="9" t="str">
        <f t="shared" si="79"/>
        <v>Wert [1000 m3 fest]</v>
      </c>
      <c r="AE152" s="9" t="str">
        <f t="shared" si="79"/>
        <v>Wert [1000 m3 fest]</v>
      </c>
      <c r="AF152" s="9" t="str">
        <f t="shared" si="79"/>
        <v>Wert [1000 m3 fest]</v>
      </c>
      <c r="AG152" s="9" t="str">
        <f t="shared" ref="AG152:AU152" si="80">AG2</f>
        <v>Wert [1000 m3 fest]</v>
      </c>
      <c r="AH152" s="9" t="str">
        <f t="shared" si="80"/>
        <v>Wert [1000 m3 fest]</v>
      </c>
      <c r="AI152" s="9" t="str">
        <f t="shared" si="80"/>
        <v>Wert [1000 m3 fest]</v>
      </c>
      <c r="AJ152" s="9" t="str">
        <f t="shared" si="80"/>
        <v>Wert [1000 m3 fest]</v>
      </c>
      <c r="AK152" s="9" t="str">
        <f t="shared" si="80"/>
        <v>Wert [1000 m3 fest]</v>
      </c>
      <c r="AL152" s="9" t="str">
        <f t="shared" si="80"/>
        <v>Wert [1000 m3 fest]</v>
      </c>
      <c r="AM152" s="9" t="str">
        <f t="shared" si="80"/>
        <v>Wert [1000 m3 fest]</v>
      </c>
      <c r="AN152" s="9" t="str">
        <f t="shared" si="80"/>
        <v>Wert [1000 m3 fest]</v>
      </c>
      <c r="AO152" s="9" t="str">
        <f t="shared" si="80"/>
        <v>Wert [1000 m3 fest]</v>
      </c>
      <c r="AP152" s="9" t="str">
        <f t="shared" si="80"/>
        <v>Wert [1000 m3 fest]</v>
      </c>
      <c r="AQ152" s="9" t="str">
        <f t="shared" si="80"/>
        <v>Wert [1000 m3 fest]</v>
      </c>
      <c r="AR152" s="9" t="str">
        <f t="shared" si="80"/>
        <v>Wert [1000 m3 fest]</v>
      </c>
      <c r="AS152" s="9" t="str">
        <f t="shared" si="80"/>
        <v>Wert [1000 m3 fest]</v>
      </c>
      <c r="AT152" s="9" t="str">
        <f t="shared" si="80"/>
        <v>Wert [1000 m3 fest]</v>
      </c>
      <c r="AU152" s="9" t="str">
        <f t="shared" si="80"/>
        <v>Wert [1000 m3 fest]</v>
      </c>
    </row>
    <row r="153" spans="2:47" x14ac:dyDescent="0.25">
      <c r="B153" s="38">
        <v>1</v>
      </c>
      <c r="C153" t="str">
        <f t="shared" ref="C153:AF153" si="81">C3</f>
        <v>Umland</v>
      </c>
      <c r="D153" t="str">
        <f t="shared" si="81"/>
        <v>Sammeln Baustoffe</v>
      </c>
      <c r="E153" t="str">
        <f t="shared" si="81"/>
        <v>A09 -- entfällt ab 2016</v>
      </c>
      <c r="F153" t="str">
        <f t="shared" si="81"/>
        <v>Baustoffe</v>
      </c>
      <c r="G153" s="36">
        <f t="shared" si="81"/>
        <v>253</v>
      </c>
      <c r="H153" s="36">
        <f t="shared" si="81"/>
        <v>0</v>
      </c>
      <c r="I153" s="36">
        <f t="shared" si="81"/>
        <v>0</v>
      </c>
      <c r="J153" s="36">
        <f t="shared" si="81"/>
        <v>272.00245932683714</v>
      </c>
      <c r="K153" s="36">
        <f t="shared" si="81"/>
        <v>270</v>
      </c>
      <c r="L153" s="36">
        <f t="shared" si="81"/>
        <v>255.00046780286962</v>
      </c>
      <c r="M153" s="36" t="str">
        <f t="shared" si="81"/>
        <v>na</v>
      </c>
      <c r="N153" s="36">
        <f t="shared" si="81"/>
        <v>0</v>
      </c>
      <c r="O153" s="36" t="str">
        <f t="shared" si="81"/>
        <v>na</v>
      </c>
      <c r="P153" s="36" t="str">
        <f t="shared" si="81"/>
        <v>na</v>
      </c>
      <c r="Q153" s="36" t="str">
        <f t="shared" si="81"/>
        <v>na</v>
      </c>
      <c r="R153" s="36">
        <f t="shared" si="81"/>
        <v>0</v>
      </c>
      <c r="S153" s="36" t="str">
        <f t="shared" si="81"/>
        <v>na</v>
      </c>
      <c r="T153" s="36">
        <f t="shared" si="81"/>
        <v>0</v>
      </c>
      <c r="U153" s="36">
        <f t="shared" si="81"/>
        <v>0</v>
      </c>
      <c r="V153" s="36">
        <f t="shared" si="81"/>
        <v>0</v>
      </c>
      <c r="W153" s="36">
        <f t="shared" si="81"/>
        <v>0</v>
      </c>
      <c r="X153" s="36">
        <f t="shared" si="81"/>
        <v>0</v>
      </c>
      <c r="Y153" s="36">
        <f t="shared" si="81"/>
        <v>0</v>
      </c>
      <c r="Z153" s="36">
        <f t="shared" si="81"/>
        <v>0</v>
      </c>
      <c r="AA153" s="36">
        <f t="shared" si="81"/>
        <v>0</v>
      </c>
      <c r="AB153" s="36">
        <f t="shared" si="81"/>
        <v>0</v>
      </c>
      <c r="AC153" s="36">
        <f t="shared" si="81"/>
        <v>0</v>
      </c>
      <c r="AD153" s="36">
        <f t="shared" si="81"/>
        <v>0</v>
      </c>
      <c r="AE153" s="36">
        <f t="shared" si="81"/>
        <v>0</v>
      </c>
      <c r="AF153" s="36">
        <f t="shared" si="81"/>
        <v>0</v>
      </c>
      <c r="AG153" s="36">
        <f t="shared" ref="AG153:AU153" si="82">AG3</f>
        <v>0</v>
      </c>
      <c r="AH153" s="36">
        <f t="shared" si="82"/>
        <v>0</v>
      </c>
      <c r="AI153" s="36">
        <f t="shared" si="82"/>
        <v>0</v>
      </c>
      <c r="AJ153" s="36">
        <f t="shared" si="82"/>
        <v>0</v>
      </c>
      <c r="AK153" s="36">
        <f t="shared" si="82"/>
        <v>0</v>
      </c>
      <c r="AL153" s="36">
        <f t="shared" si="82"/>
        <v>0</v>
      </c>
      <c r="AM153" s="36">
        <f t="shared" si="82"/>
        <v>0</v>
      </c>
      <c r="AN153" s="36">
        <f t="shared" si="82"/>
        <v>0</v>
      </c>
      <c r="AO153" s="36">
        <f t="shared" si="82"/>
        <v>0</v>
      </c>
      <c r="AP153" s="36">
        <f t="shared" si="82"/>
        <v>0</v>
      </c>
      <c r="AQ153" s="36">
        <f t="shared" si="82"/>
        <v>0</v>
      </c>
      <c r="AR153" s="36">
        <f t="shared" si="82"/>
        <v>0</v>
      </c>
      <c r="AS153" s="36">
        <f t="shared" si="82"/>
        <v>0</v>
      </c>
      <c r="AT153" s="36">
        <f t="shared" si="82"/>
        <v>0</v>
      </c>
      <c r="AU153" s="36">
        <f t="shared" si="82"/>
        <v>0</v>
      </c>
    </row>
    <row r="154" spans="2:47" x14ac:dyDescent="0.25">
      <c r="B154" s="38">
        <v>2</v>
      </c>
      <c r="C154" t="str">
        <f t="shared" ref="C154:AF154" si="83">C4</f>
        <v>Umland</v>
      </c>
      <c r="D154" t="str">
        <f t="shared" si="83"/>
        <v>Deponien</v>
      </c>
      <c r="E154" t="str">
        <f t="shared" si="83"/>
        <v>A03 -- entfällt ab 2016</v>
      </c>
      <c r="F154" t="str">
        <f t="shared" si="83"/>
        <v>Rückbaumaterial</v>
      </c>
      <c r="G154" s="36">
        <f t="shared" si="83"/>
        <v>20</v>
      </c>
      <c r="H154" s="36">
        <f t="shared" si="83"/>
        <v>0</v>
      </c>
      <c r="I154" s="36">
        <f t="shared" si="83"/>
        <v>0</v>
      </c>
      <c r="J154" s="36">
        <f t="shared" si="83"/>
        <v>4.9400004426053004</v>
      </c>
      <c r="K154" s="36">
        <f t="shared" si="83"/>
        <v>5</v>
      </c>
      <c r="L154" s="36">
        <f t="shared" si="83"/>
        <v>4.845768508659857</v>
      </c>
      <c r="M154" s="36" t="str">
        <f t="shared" si="83"/>
        <v>na</v>
      </c>
      <c r="N154" s="36">
        <f t="shared" si="83"/>
        <v>0</v>
      </c>
      <c r="O154" s="36" t="str">
        <f t="shared" si="83"/>
        <v>na</v>
      </c>
      <c r="P154" s="36" t="str">
        <f t="shared" si="83"/>
        <v>na</v>
      </c>
      <c r="Q154" s="36" t="str">
        <f t="shared" si="83"/>
        <v>na</v>
      </c>
      <c r="R154" s="36">
        <f t="shared" si="83"/>
        <v>0</v>
      </c>
      <c r="S154" s="36" t="str">
        <f t="shared" si="83"/>
        <v>na</v>
      </c>
      <c r="T154" s="36">
        <f t="shared" si="83"/>
        <v>0</v>
      </c>
      <c r="U154" s="36">
        <f t="shared" si="83"/>
        <v>0</v>
      </c>
      <c r="V154" s="36">
        <f t="shared" si="83"/>
        <v>0</v>
      </c>
      <c r="W154" s="36">
        <f t="shared" si="83"/>
        <v>0</v>
      </c>
      <c r="X154" s="36">
        <f t="shared" si="83"/>
        <v>0</v>
      </c>
      <c r="Y154" s="36">
        <f t="shared" si="83"/>
        <v>0</v>
      </c>
      <c r="Z154" s="36">
        <f t="shared" si="83"/>
        <v>0</v>
      </c>
      <c r="AA154" s="36">
        <f t="shared" si="83"/>
        <v>0</v>
      </c>
      <c r="AB154" s="36">
        <f t="shared" si="83"/>
        <v>0</v>
      </c>
      <c r="AC154" s="36">
        <f t="shared" si="83"/>
        <v>0</v>
      </c>
      <c r="AD154" s="36">
        <f t="shared" si="83"/>
        <v>0</v>
      </c>
      <c r="AE154" s="36">
        <f t="shared" si="83"/>
        <v>0</v>
      </c>
      <c r="AF154" s="36">
        <f t="shared" si="83"/>
        <v>0</v>
      </c>
      <c r="AG154" s="36">
        <f t="shared" ref="AG154:AU154" si="84">AG4</f>
        <v>0</v>
      </c>
      <c r="AH154" s="36">
        <f t="shared" si="84"/>
        <v>0</v>
      </c>
      <c r="AI154" s="36">
        <f t="shared" si="84"/>
        <v>0</v>
      </c>
      <c r="AJ154" s="36">
        <f t="shared" si="84"/>
        <v>0</v>
      </c>
      <c r="AK154" s="36">
        <f t="shared" si="84"/>
        <v>0</v>
      </c>
      <c r="AL154" s="36">
        <f t="shared" si="84"/>
        <v>0</v>
      </c>
      <c r="AM154" s="36">
        <f t="shared" si="84"/>
        <v>0</v>
      </c>
      <c r="AN154" s="36">
        <f t="shared" si="84"/>
        <v>0</v>
      </c>
      <c r="AO154" s="36">
        <f t="shared" si="84"/>
        <v>0</v>
      </c>
      <c r="AP154" s="36">
        <f t="shared" si="84"/>
        <v>0</v>
      </c>
      <c r="AQ154" s="36">
        <f t="shared" si="84"/>
        <v>0</v>
      </c>
      <c r="AR154" s="36">
        <f t="shared" si="84"/>
        <v>0</v>
      </c>
      <c r="AS154" s="36">
        <f t="shared" si="84"/>
        <v>0</v>
      </c>
      <c r="AT154" s="36">
        <f t="shared" si="84"/>
        <v>0</v>
      </c>
      <c r="AU154" s="36">
        <f t="shared" si="84"/>
        <v>0</v>
      </c>
    </row>
    <row r="155" spans="2:47" x14ac:dyDescent="0.25">
      <c r="B155" s="38">
        <v>3</v>
      </c>
      <c r="C155" t="str">
        <f t="shared" ref="C155:AF155" si="85">C5</f>
        <v>Umland</v>
      </c>
      <c r="D155" t="str">
        <f t="shared" si="85"/>
        <v>Ablagerung  Triage Aushub</v>
      </c>
      <c r="E155" t="str">
        <f t="shared" si="85"/>
        <v>A06 -- NEU A05</v>
      </c>
      <c r="F155" t="str">
        <f t="shared" si="85"/>
        <v>Aushub</v>
      </c>
      <c r="G155" s="36">
        <f t="shared" si="85"/>
        <v>233</v>
      </c>
      <c r="H155" s="36">
        <f t="shared" si="85"/>
        <v>0</v>
      </c>
      <c r="I155" s="36">
        <f t="shared" si="85"/>
        <v>0</v>
      </c>
      <c r="J155" s="36">
        <f t="shared" si="85"/>
        <v>334.76323717737472</v>
      </c>
      <c r="K155" s="36">
        <f t="shared" si="85"/>
        <v>270</v>
      </c>
      <c r="L155" s="36">
        <f t="shared" si="85"/>
        <v>189.99993980137933</v>
      </c>
      <c r="M155" s="36">
        <f t="shared" si="85"/>
        <v>289.99949310819176</v>
      </c>
      <c r="N155" s="36">
        <f t="shared" si="85"/>
        <v>0</v>
      </c>
      <c r="O155" s="36">
        <f t="shared" si="85"/>
        <v>189.99822156401575</v>
      </c>
      <c r="P155" s="36">
        <f t="shared" si="85"/>
        <v>0</v>
      </c>
      <c r="Q155" s="36">
        <f t="shared" si="85"/>
        <v>379.93188343500867</v>
      </c>
      <c r="R155" s="36">
        <f t="shared" si="85"/>
        <v>0</v>
      </c>
      <c r="S155" s="36">
        <f t="shared" si="85"/>
        <v>284.33609993445168</v>
      </c>
      <c r="T155" s="36">
        <f t="shared" si="85"/>
        <v>0</v>
      </c>
      <c r="U155" s="36">
        <f t="shared" si="85"/>
        <v>0</v>
      </c>
      <c r="V155" s="36">
        <f t="shared" si="85"/>
        <v>0</v>
      </c>
      <c r="W155" s="36">
        <f t="shared" si="85"/>
        <v>0</v>
      </c>
      <c r="X155" s="36">
        <f t="shared" si="85"/>
        <v>0</v>
      </c>
      <c r="Y155" s="36">
        <f t="shared" si="85"/>
        <v>0</v>
      </c>
      <c r="Z155" s="36">
        <f t="shared" si="85"/>
        <v>0</v>
      </c>
      <c r="AA155" s="36">
        <f t="shared" si="85"/>
        <v>0</v>
      </c>
      <c r="AB155" s="36">
        <f t="shared" si="85"/>
        <v>0</v>
      </c>
      <c r="AC155" s="36">
        <f t="shared" si="85"/>
        <v>0</v>
      </c>
      <c r="AD155" s="36">
        <f t="shared" si="85"/>
        <v>0</v>
      </c>
      <c r="AE155" s="36">
        <f t="shared" si="85"/>
        <v>0</v>
      </c>
      <c r="AF155" s="36">
        <f t="shared" si="85"/>
        <v>0</v>
      </c>
      <c r="AG155" s="36">
        <f t="shared" ref="AG155:AU155" si="86">AG5</f>
        <v>0</v>
      </c>
      <c r="AH155" s="36">
        <f t="shared" si="86"/>
        <v>0</v>
      </c>
      <c r="AI155" s="36">
        <f t="shared" si="86"/>
        <v>0</v>
      </c>
      <c r="AJ155" s="36">
        <f t="shared" si="86"/>
        <v>0</v>
      </c>
      <c r="AK155" s="36">
        <f t="shared" si="86"/>
        <v>0</v>
      </c>
      <c r="AL155" s="36">
        <f t="shared" si="86"/>
        <v>0</v>
      </c>
      <c r="AM155" s="36">
        <f t="shared" si="86"/>
        <v>0</v>
      </c>
      <c r="AN155" s="36">
        <f t="shared" si="86"/>
        <v>0</v>
      </c>
      <c r="AO155" s="36">
        <f t="shared" si="86"/>
        <v>0</v>
      </c>
      <c r="AP155" s="36">
        <f t="shared" si="86"/>
        <v>0</v>
      </c>
      <c r="AQ155" s="36">
        <f t="shared" si="86"/>
        <v>0</v>
      </c>
      <c r="AR155" s="36">
        <f t="shared" si="86"/>
        <v>0</v>
      </c>
      <c r="AS155" s="36">
        <f t="shared" si="86"/>
        <v>0</v>
      </c>
      <c r="AT155" s="36">
        <f t="shared" si="86"/>
        <v>0</v>
      </c>
      <c r="AU155" s="36">
        <f t="shared" si="86"/>
        <v>0</v>
      </c>
    </row>
    <row r="156" spans="2:47" x14ac:dyDescent="0.25">
      <c r="B156" s="38">
        <v>4</v>
      </c>
      <c r="C156" t="str">
        <f t="shared" ref="C156:AF156" si="87">C6</f>
        <v>Triage Rückbaumaterial</v>
      </c>
      <c r="D156" t="str">
        <f t="shared" si="87"/>
        <v>Umland</v>
      </c>
      <c r="E156" t="str">
        <f t="shared" si="87"/>
        <v>A20</v>
      </c>
      <c r="F156" t="str">
        <f t="shared" si="87"/>
        <v>Rückbaumaterial</v>
      </c>
      <c r="G156" s="36">
        <f t="shared" si="87"/>
        <v>12</v>
      </c>
      <c r="H156" s="36">
        <f t="shared" si="87"/>
        <v>0</v>
      </c>
      <c r="I156" s="36">
        <f t="shared" si="87"/>
        <v>0</v>
      </c>
      <c r="J156" s="36">
        <f t="shared" si="87"/>
        <v>36.414426975000005</v>
      </c>
      <c r="K156" s="36">
        <f t="shared" si="87"/>
        <v>30</v>
      </c>
      <c r="L156" s="36">
        <f t="shared" si="87"/>
        <v>28.098150000108451</v>
      </c>
      <c r="M156" s="36">
        <f t="shared" si="87"/>
        <v>28.23025235810028</v>
      </c>
      <c r="N156" s="36">
        <f t="shared" si="87"/>
        <v>0</v>
      </c>
      <c r="O156" s="36">
        <f t="shared" si="87"/>
        <v>27.977764743465265</v>
      </c>
      <c r="P156" s="36">
        <f t="shared" si="87"/>
        <v>0</v>
      </c>
      <c r="Q156" s="36">
        <f t="shared" si="87"/>
        <v>18.996629745225651</v>
      </c>
      <c r="R156" s="36">
        <f t="shared" si="87"/>
        <v>0</v>
      </c>
      <c r="S156" s="36">
        <f t="shared" si="87"/>
        <v>18.833276239809742</v>
      </c>
      <c r="T156" s="36">
        <f t="shared" si="87"/>
        <v>0</v>
      </c>
      <c r="U156" s="36">
        <f t="shared" si="87"/>
        <v>0</v>
      </c>
      <c r="V156" s="36">
        <f t="shared" si="87"/>
        <v>0</v>
      </c>
      <c r="W156" s="36">
        <f t="shared" si="87"/>
        <v>0</v>
      </c>
      <c r="X156" s="36">
        <f t="shared" si="87"/>
        <v>0</v>
      </c>
      <c r="Y156" s="36">
        <f t="shared" si="87"/>
        <v>0</v>
      </c>
      <c r="Z156" s="36">
        <f t="shared" si="87"/>
        <v>0</v>
      </c>
      <c r="AA156" s="36">
        <f t="shared" si="87"/>
        <v>0</v>
      </c>
      <c r="AB156" s="36">
        <f t="shared" si="87"/>
        <v>0</v>
      </c>
      <c r="AC156" s="36">
        <f t="shared" si="87"/>
        <v>0</v>
      </c>
      <c r="AD156" s="36">
        <f t="shared" si="87"/>
        <v>0</v>
      </c>
      <c r="AE156" s="36">
        <f t="shared" si="87"/>
        <v>0</v>
      </c>
      <c r="AF156" s="36">
        <f t="shared" si="87"/>
        <v>0</v>
      </c>
      <c r="AG156" s="36">
        <f t="shared" ref="AG156:AU156" si="88">AG6</f>
        <v>0</v>
      </c>
      <c r="AH156" s="36">
        <f t="shared" si="88"/>
        <v>0</v>
      </c>
      <c r="AI156" s="36">
        <f t="shared" si="88"/>
        <v>0</v>
      </c>
      <c r="AJ156" s="36">
        <f t="shared" si="88"/>
        <v>0</v>
      </c>
      <c r="AK156" s="36">
        <f t="shared" si="88"/>
        <v>0</v>
      </c>
      <c r="AL156" s="36">
        <f t="shared" si="88"/>
        <v>0</v>
      </c>
      <c r="AM156" s="36">
        <f t="shared" si="88"/>
        <v>0</v>
      </c>
      <c r="AN156" s="36">
        <f t="shared" si="88"/>
        <v>0</v>
      </c>
      <c r="AO156" s="36">
        <f t="shared" si="88"/>
        <v>0</v>
      </c>
      <c r="AP156" s="36">
        <f t="shared" si="88"/>
        <v>0</v>
      </c>
      <c r="AQ156" s="36">
        <f t="shared" si="88"/>
        <v>0</v>
      </c>
      <c r="AR156" s="36">
        <f t="shared" si="88"/>
        <v>0</v>
      </c>
      <c r="AS156" s="36">
        <f t="shared" si="88"/>
        <v>0</v>
      </c>
      <c r="AT156" s="36">
        <f t="shared" si="88"/>
        <v>0</v>
      </c>
      <c r="AU156" s="36">
        <f t="shared" si="88"/>
        <v>0</v>
      </c>
    </row>
    <row r="157" spans="2:47" x14ac:dyDescent="0.25">
      <c r="B157" s="38">
        <v>5</v>
      </c>
      <c r="C157" t="str">
        <f t="shared" ref="C157:AF157" si="89">C7</f>
        <v>Triage Aushub</v>
      </c>
      <c r="D157" t="str">
        <f t="shared" si="89"/>
        <v>Umland</v>
      </c>
      <c r="E157" t="str">
        <f t="shared" si="89"/>
        <v>A50</v>
      </c>
      <c r="F157" t="str">
        <f t="shared" si="89"/>
        <v>Aushub</v>
      </c>
      <c r="G157" s="36">
        <f t="shared" si="89"/>
        <v>211</v>
      </c>
      <c r="H157" s="36">
        <f t="shared" si="89"/>
        <v>0</v>
      </c>
      <c r="I157" s="36">
        <f t="shared" si="89"/>
        <v>0</v>
      </c>
      <c r="J157" s="36">
        <f t="shared" si="89"/>
        <v>160.25538189397415</v>
      </c>
      <c r="K157" s="36">
        <f t="shared" si="89"/>
        <v>170</v>
      </c>
      <c r="L157" s="36">
        <f t="shared" si="89"/>
        <v>180.08408559163817</v>
      </c>
      <c r="M157" s="36">
        <f t="shared" si="89"/>
        <v>142.00301660936768</v>
      </c>
      <c r="N157" s="36">
        <f t="shared" si="89"/>
        <v>0</v>
      </c>
      <c r="O157" s="36">
        <f t="shared" si="89"/>
        <v>149.74624680678878</v>
      </c>
      <c r="P157" s="36">
        <f t="shared" si="89"/>
        <v>0</v>
      </c>
      <c r="Q157" s="36">
        <f t="shared" si="89"/>
        <v>259.99852797384375</v>
      </c>
      <c r="R157" s="36">
        <f t="shared" si="89"/>
        <v>0</v>
      </c>
      <c r="S157" s="36">
        <f t="shared" si="89"/>
        <v>206.29172902106447</v>
      </c>
      <c r="T157" s="36">
        <f t="shared" si="89"/>
        <v>0</v>
      </c>
      <c r="U157" s="36">
        <f t="shared" si="89"/>
        <v>0</v>
      </c>
      <c r="V157" s="36">
        <f t="shared" si="89"/>
        <v>0</v>
      </c>
      <c r="W157" s="36">
        <f t="shared" si="89"/>
        <v>0</v>
      </c>
      <c r="X157" s="36">
        <f t="shared" si="89"/>
        <v>0</v>
      </c>
      <c r="Y157" s="36">
        <f t="shared" si="89"/>
        <v>0</v>
      </c>
      <c r="Z157" s="36">
        <f t="shared" si="89"/>
        <v>0</v>
      </c>
      <c r="AA157" s="36">
        <f t="shared" si="89"/>
        <v>0</v>
      </c>
      <c r="AB157" s="36">
        <f t="shared" si="89"/>
        <v>0</v>
      </c>
      <c r="AC157" s="36">
        <f t="shared" si="89"/>
        <v>0</v>
      </c>
      <c r="AD157" s="36">
        <f t="shared" si="89"/>
        <v>0</v>
      </c>
      <c r="AE157" s="36">
        <f t="shared" si="89"/>
        <v>0</v>
      </c>
      <c r="AF157" s="36">
        <f t="shared" si="89"/>
        <v>0</v>
      </c>
      <c r="AG157" s="36">
        <f t="shared" ref="AG157:AU157" si="90">AG7</f>
        <v>0</v>
      </c>
      <c r="AH157" s="36">
        <f t="shared" si="90"/>
        <v>0</v>
      </c>
      <c r="AI157" s="36">
        <f t="shared" si="90"/>
        <v>0</v>
      </c>
      <c r="AJ157" s="36">
        <f t="shared" si="90"/>
        <v>0</v>
      </c>
      <c r="AK157" s="36">
        <f t="shared" si="90"/>
        <v>0</v>
      </c>
      <c r="AL157" s="36">
        <f t="shared" si="90"/>
        <v>0</v>
      </c>
      <c r="AM157" s="36">
        <f t="shared" si="90"/>
        <v>0</v>
      </c>
      <c r="AN157" s="36">
        <f t="shared" si="90"/>
        <v>0</v>
      </c>
      <c r="AO157" s="36">
        <f t="shared" si="90"/>
        <v>0</v>
      </c>
      <c r="AP157" s="36">
        <f t="shared" si="90"/>
        <v>0</v>
      </c>
      <c r="AQ157" s="36">
        <f t="shared" si="90"/>
        <v>0</v>
      </c>
      <c r="AR157" s="36">
        <f t="shared" si="90"/>
        <v>0</v>
      </c>
      <c r="AS157" s="36">
        <f t="shared" si="90"/>
        <v>0</v>
      </c>
      <c r="AT157" s="36">
        <f t="shared" si="90"/>
        <v>0</v>
      </c>
      <c r="AU157" s="36">
        <f t="shared" si="90"/>
        <v>0</v>
      </c>
    </row>
    <row r="158" spans="2:47" x14ac:dyDescent="0.25">
      <c r="B158" s="38">
        <v>6</v>
      </c>
      <c r="C158" t="str">
        <f t="shared" ref="C158:AF158" si="91">C8</f>
        <v>Aufbereitung RC-Material</v>
      </c>
      <c r="D158" t="str">
        <f t="shared" si="91"/>
        <v>Umland</v>
      </c>
      <c r="E158" t="str">
        <f t="shared" si="91"/>
        <v>A40</v>
      </c>
      <c r="F158" t="str">
        <f t="shared" si="91"/>
        <v>RC-Granulate</v>
      </c>
      <c r="G158" s="36">
        <f t="shared" si="91"/>
        <v>12</v>
      </c>
      <c r="H158" s="36">
        <f t="shared" si="91"/>
        <v>0</v>
      </c>
      <c r="I158" s="36">
        <f t="shared" si="91"/>
        <v>0</v>
      </c>
      <c r="J158" s="36">
        <f t="shared" si="91"/>
        <v>35</v>
      </c>
      <c r="K158" s="36">
        <f t="shared" si="91"/>
        <v>10</v>
      </c>
      <c r="L158" s="36">
        <f t="shared" si="91"/>
        <v>10</v>
      </c>
      <c r="M158" s="36">
        <f t="shared" si="91"/>
        <v>10</v>
      </c>
      <c r="N158" s="36">
        <f t="shared" si="91"/>
        <v>0</v>
      </c>
      <c r="O158" s="36">
        <f t="shared" si="91"/>
        <v>10</v>
      </c>
      <c r="P158" s="36">
        <f t="shared" si="91"/>
        <v>0</v>
      </c>
      <c r="Q158" s="36">
        <f t="shared" si="91"/>
        <v>10</v>
      </c>
      <c r="R158" s="36">
        <f t="shared" si="91"/>
        <v>0</v>
      </c>
      <c r="S158" s="36">
        <f t="shared" si="91"/>
        <v>10</v>
      </c>
      <c r="T158" s="36">
        <f t="shared" si="91"/>
        <v>0</v>
      </c>
      <c r="U158" s="36">
        <f t="shared" si="91"/>
        <v>0</v>
      </c>
      <c r="V158" s="36">
        <f t="shared" si="91"/>
        <v>0</v>
      </c>
      <c r="W158" s="36">
        <f t="shared" si="91"/>
        <v>0</v>
      </c>
      <c r="X158" s="36">
        <f t="shared" si="91"/>
        <v>0</v>
      </c>
      <c r="Y158" s="36">
        <f t="shared" si="91"/>
        <v>0</v>
      </c>
      <c r="Z158" s="36">
        <f t="shared" si="91"/>
        <v>0</v>
      </c>
      <c r="AA158" s="36">
        <f t="shared" si="91"/>
        <v>0</v>
      </c>
      <c r="AB158" s="36">
        <f t="shared" si="91"/>
        <v>0</v>
      </c>
      <c r="AC158" s="36">
        <f t="shared" si="91"/>
        <v>0</v>
      </c>
      <c r="AD158" s="36">
        <f t="shared" si="91"/>
        <v>0</v>
      </c>
      <c r="AE158" s="36">
        <f t="shared" si="91"/>
        <v>0</v>
      </c>
      <c r="AF158" s="36">
        <f t="shared" si="91"/>
        <v>0</v>
      </c>
      <c r="AG158" s="36">
        <f t="shared" ref="AG158:AU158" si="92">AG8</f>
        <v>0</v>
      </c>
      <c r="AH158" s="36">
        <f t="shared" si="92"/>
        <v>0</v>
      </c>
      <c r="AI158" s="36">
        <f t="shared" si="92"/>
        <v>0</v>
      </c>
      <c r="AJ158" s="36">
        <f t="shared" si="92"/>
        <v>0</v>
      </c>
      <c r="AK158" s="36">
        <f t="shared" si="92"/>
        <v>0</v>
      </c>
      <c r="AL158" s="36">
        <f t="shared" si="92"/>
        <v>0</v>
      </c>
      <c r="AM158" s="36">
        <f t="shared" si="92"/>
        <v>0</v>
      </c>
      <c r="AN158" s="36">
        <f t="shared" si="92"/>
        <v>0</v>
      </c>
      <c r="AO158" s="36">
        <f t="shared" si="92"/>
        <v>0</v>
      </c>
      <c r="AP158" s="36">
        <f t="shared" si="92"/>
        <v>0</v>
      </c>
      <c r="AQ158" s="36">
        <f t="shared" si="92"/>
        <v>0</v>
      </c>
      <c r="AR158" s="36">
        <f t="shared" si="92"/>
        <v>0</v>
      </c>
      <c r="AS158" s="36">
        <f t="shared" si="92"/>
        <v>0</v>
      </c>
      <c r="AT158" s="36">
        <f t="shared" si="92"/>
        <v>0</v>
      </c>
      <c r="AU158" s="36">
        <f t="shared" si="92"/>
        <v>0</v>
      </c>
    </row>
    <row r="159" spans="2:47" x14ac:dyDescent="0.25">
      <c r="B159" s="38">
        <v>7</v>
      </c>
      <c r="C159" t="str">
        <f t="shared" ref="C159:AF159" si="93">C9</f>
        <v>Aufbereitung Primärmaterial</v>
      </c>
      <c r="D159" t="str">
        <f t="shared" si="93"/>
        <v>Umland</v>
      </c>
      <c r="E159" t="str">
        <f t="shared" si="93"/>
        <v>A80 + A100</v>
      </c>
      <c r="F159" t="str">
        <f t="shared" si="93"/>
        <v>Primäre Baustoffe</v>
      </c>
      <c r="G159" s="36">
        <f t="shared" si="93"/>
        <v>290</v>
      </c>
      <c r="H159" s="36">
        <f t="shared" si="93"/>
        <v>0</v>
      </c>
      <c r="I159" s="36">
        <f t="shared" si="93"/>
        <v>0</v>
      </c>
      <c r="J159" s="36">
        <f t="shared" si="93"/>
        <v>350.00053694820474</v>
      </c>
      <c r="K159" s="36">
        <f t="shared" si="93"/>
        <v>345</v>
      </c>
      <c r="L159" s="36">
        <f t="shared" si="93"/>
        <v>390.04265797952655</v>
      </c>
      <c r="M159" s="36">
        <f t="shared" si="93"/>
        <v>270.43257214306914</v>
      </c>
      <c r="N159" s="36">
        <f t="shared" si="93"/>
        <v>0</v>
      </c>
      <c r="O159" s="36">
        <f t="shared" si="93"/>
        <v>283.00124190503703</v>
      </c>
      <c r="P159" s="36">
        <f t="shared" si="93"/>
        <v>0</v>
      </c>
      <c r="Q159" s="36">
        <f t="shared" si="93"/>
        <v>235.94726273990662</v>
      </c>
      <c r="R159" s="36">
        <f t="shared" si="93"/>
        <v>0</v>
      </c>
      <c r="S159" s="36">
        <f t="shared" si="93"/>
        <v>175.35149429719317</v>
      </c>
      <c r="T159" s="36">
        <f t="shared" si="93"/>
        <v>0</v>
      </c>
      <c r="U159" s="36">
        <f t="shared" si="93"/>
        <v>0</v>
      </c>
      <c r="V159" s="36">
        <f t="shared" si="93"/>
        <v>0</v>
      </c>
      <c r="W159" s="36">
        <f t="shared" si="93"/>
        <v>0</v>
      </c>
      <c r="X159" s="36">
        <f t="shared" si="93"/>
        <v>0</v>
      </c>
      <c r="Y159" s="36">
        <f t="shared" si="93"/>
        <v>0</v>
      </c>
      <c r="Z159" s="36">
        <f t="shared" si="93"/>
        <v>0</v>
      </c>
      <c r="AA159" s="36">
        <f t="shared" si="93"/>
        <v>0</v>
      </c>
      <c r="AB159" s="36">
        <f t="shared" si="93"/>
        <v>0</v>
      </c>
      <c r="AC159" s="36">
        <f t="shared" si="93"/>
        <v>0</v>
      </c>
      <c r="AD159" s="36">
        <f t="shared" si="93"/>
        <v>0</v>
      </c>
      <c r="AE159" s="36">
        <f t="shared" si="93"/>
        <v>0</v>
      </c>
      <c r="AF159" s="36">
        <f t="shared" si="93"/>
        <v>0</v>
      </c>
      <c r="AG159" s="36">
        <f t="shared" ref="AG159:AU159" si="94">AG9</f>
        <v>0</v>
      </c>
      <c r="AH159" s="36">
        <f t="shared" si="94"/>
        <v>0</v>
      </c>
      <c r="AI159" s="36">
        <f t="shared" si="94"/>
        <v>0</v>
      </c>
      <c r="AJ159" s="36">
        <f t="shared" si="94"/>
        <v>0</v>
      </c>
      <c r="AK159" s="36">
        <f t="shared" si="94"/>
        <v>0</v>
      </c>
      <c r="AL159" s="36">
        <f t="shared" si="94"/>
        <v>0</v>
      </c>
      <c r="AM159" s="36">
        <f t="shared" si="94"/>
        <v>0</v>
      </c>
      <c r="AN159" s="36">
        <f t="shared" si="94"/>
        <v>0</v>
      </c>
      <c r="AO159" s="36">
        <f t="shared" si="94"/>
        <v>0</v>
      </c>
      <c r="AP159" s="36">
        <f t="shared" si="94"/>
        <v>0</v>
      </c>
      <c r="AQ159" s="36">
        <f t="shared" si="94"/>
        <v>0</v>
      </c>
      <c r="AR159" s="36">
        <f t="shared" si="94"/>
        <v>0</v>
      </c>
      <c r="AS159" s="36">
        <f t="shared" si="94"/>
        <v>0</v>
      </c>
      <c r="AT159" s="36">
        <f t="shared" si="94"/>
        <v>0</v>
      </c>
      <c r="AU159" s="36">
        <f t="shared" si="94"/>
        <v>0</v>
      </c>
    </row>
    <row r="160" spans="2:47" x14ac:dyDescent="0.25">
      <c r="B160" s="38">
        <v>8</v>
      </c>
      <c r="C160" t="str">
        <f t="shared" ref="C160:AF160" si="95">C10</f>
        <v>BAUWERK     (HB + TB)</v>
      </c>
      <c r="D160" t="str">
        <f t="shared" si="95"/>
        <v>Triage Rückbaumaterial</v>
      </c>
      <c r="E160" t="str">
        <f t="shared" si="95"/>
        <v>A12</v>
      </c>
      <c r="F160" t="str">
        <f t="shared" si="95"/>
        <v>Rückbaumaterial</v>
      </c>
      <c r="G160" s="36">
        <f t="shared" si="95"/>
        <v>208.28261692287595</v>
      </c>
      <c r="H160" s="36">
        <f t="shared" si="95"/>
        <v>0</v>
      </c>
      <c r="I160" s="36">
        <f t="shared" si="95"/>
        <v>0</v>
      </c>
      <c r="J160" s="36">
        <f t="shared" si="95"/>
        <v>342.59592891038693</v>
      </c>
      <c r="K160" s="36">
        <f t="shared" si="95"/>
        <v>230.19374848116195</v>
      </c>
      <c r="L160" s="36">
        <f t="shared" si="95"/>
        <v>213.63175183208287</v>
      </c>
      <c r="M160" s="36">
        <f t="shared" si="95"/>
        <v>270.73088675427681</v>
      </c>
      <c r="N160" s="36">
        <f t="shared" si="95"/>
        <v>0</v>
      </c>
      <c r="O160" s="36">
        <f t="shared" si="95"/>
        <v>345.39887843775165</v>
      </c>
      <c r="P160" s="36">
        <f t="shared" si="95"/>
        <v>0</v>
      </c>
      <c r="Q160" s="36">
        <f t="shared" si="95"/>
        <v>254.49551171555154</v>
      </c>
      <c r="R160" s="36">
        <f t="shared" si="95"/>
        <v>0</v>
      </c>
      <c r="S160" s="36">
        <f t="shared" si="95"/>
        <v>286.62221156774342</v>
      </c>
      <c r="T160" s="36">
        <f t="shared" si="95"/>
        <v>0</v>
      </c>
      <c r="U160" s="36">
        <f t="shared" si="95"/>
        <v>0</v>
      </c>
      <c r="V160" s="36">
        <f t="shared" si="95"/>
        <v>0</v>
      </c>
      <c r="W160" s="36">
        <f t="shared" si="95"/>
        <v>0</v>
      </c>
      <c r="X160" s="36">
        <f t="shared" si="95"/>
        <v>0</v>
      </c>
      <c r="Y160" s="36">
        <f t="shared" si="95"/>
        <v>0</v>
      </c>
      <c r="Z160" s="36">
        <f t="shared" si="95"/>
        <v>0</v>
      </c>
      <c r="AA160" s="36">
        <f t="shared" si="95"/>
        <v>0</v>
      </c>
      <c r="AB160" s="36">
        <f t="shared" si="95"/>
        <v>0</v>
      </c>
      <c r="AC160" s="36">
        <f t="shared" si="95"/>
        <v>0</v>
      </c>
      <c r="AD160" s="36">
        <f t="shared" si="95"/>
        <v>0</v>
      </c>
      <c r="AE160" s="36">
        <f t="shared" si="95"/>
        <v>0</v>
      </c>
      <c r="AF160" s="36">
        <f t="shared" si="95"/>
        <v>0</v>
      </c>
      <c r="AG160" s="36">
        <f t="shared" ref="AG160:AU160" si="96">AG10</f>
        <v>0</v>
      </c>
      <c r="AH160" s="36">
        <f t="shared" si="96"/>
        <v>0</v>
      </c>
      <c r="AI160" s="36">
        <f t="shared" si="96"/>
        <v>0</v>
      </c>
      <c r="AJ160" s="36">
        <f t="shared" si="96"/>
        <v>0</v>
      </c>
      <c r="AK160" s="36">
        <f t="shared" si="96"/>
        <v>0</v>
      </c>
      <c r="AL160" s="36">
        <f t="shared" si="96"/>
        <v>0</v>
      </c>
      <c r="AM160" s="36">
        <f t="shared" si="96"/>
        <v>0</v>
      </c>
      <c r="AN160" s="36">
        <f t="shared" si="96"/>
        <v>0</v>
      </c>
      <c r="AO160" s="36">
        <f t="shared" si="96"/>
        <v>0</v>
      </c>
      <c r="AP160" s="36">
        <f t="shared" si="96"/>
        <v>0</v>
      </c>
      <c r="AQ160" s="36">
        <f t="shared" si="96"/>
        <v>0</v>
      </c>
      <c r="AR160" s="36">
        <f t="shared" si="96"/>
        <v>0</v>
      </c>
      <c r="AS160" s="36">
        <f t="shared" si="96"/>
        <v>0</v>
      </c>
      <c r="AT160" s="36">
        <f t="shared" si="96"/>
        <v>0</v>
      </c>
      <c r="AU160" s="36">
        <f t="shared" si="96"/>
        <v>0</v>
      </c>
    </row>
    <row r="161" spans="2:47" x14ac:dyDescent="0.25">
      <c r="B161" s="38">
        <v>9</v>
      </c>
      <c r="C161" t="str">
        <f t="shared" ref="C161:AF161" si="97">C11</f>
        <v>BAUWERK     (HB + TB)</v>
      </c>
      <c r="D161" t="str">
        <f t="shared" si="97"/>
        <v>Triage Aushub</v>
      </c>
      <c r="E161" t="str">
        <f t="shared" si="97"/>
        <v>A15</v>
      </c>
      <c r="F161" t="str">
        <f t="shared" si="97"/>
        <v>Aushub</v>
      </c>
      <c r="G161" s="36">
        <f t="shared" si="97"/>
        <v>727.5033590187752</v>
      </c>
      <c r="H161" s="36">
        <f t="shared" si="97"/>
        <v>0</v>
      </c>
      <c r="I161" s="36">
        <f t="shared" si="97"/>
        <v>0</v>
      </c>
      <c r="J161" s="36">
        <f t="shared" si="97"/>
        <v>907.61762121087452</v>
      </c>
      <c r="K161" s="36">
        <f t="shared" si="97"/>
        <v>915.0440513478195</v>
      </c>
      <c r="L161" s="36">
        <f t="shared" si="97"/>
        <v>890.45710168931669</v>
      </c>
      <c r="M161" s="36">
        <f t="shared" si="97"/>
        <v>777.85711193705208</v>
      </c>
      <c r="N161" s="36">
        <f t="shared" si="97"/>
        <v>0</v>
      </c>
      <c r="O161" s="36">
        <f t="shared" si="97"/>
        <v>764.58163646454648</v>
      </c>
      <c r="P161" s="36">
        <f t="shared" si="97"/>
        <v>0</v>
      </c>
      <c r="Q161" s="36">
        <f t="shared" si="97"/>
        <v>656.5422109664396</v>
      </c>
      <c r="R161" s="36">
        <f t="shared" si="97"/>
        <v>0</v>
      </c>
      <c r="S161" s="36">
        <f t="shared" si="97"/>
        <v>863.12435299102299</v>
      </c>
      <c r="T161" s="36">
        <f t="shared" si="97"/>
        <v>0</v>
      </c>
      <c r="U161" s="36">
        <f t="shared" si="97"/>
        <v>0</v>
      </c>
      <c r="V161" s="36">
        <f t="shared" si="97"/>
        <v>0</v>
      </c>
      <c r="W161" s="36">
        <f t="shared" si="97"/>
        <v>0</v>
      </c>
      <c r="X161" s="36">
        <f t="shared" si="97"/>
        <v>0</v>
      </c>
      <c r="Y161" s="36">
        <f t="shared" si="97"/>
        <v>0</v>
      </c>
      <c r="Z161" s="36">
        <f t="shared" si="97"/>
        <v>0</v>
      </c>
      <c r="AA161" s="36">
        <f t="shared" si="97"/>
        <v>0</v>
      </c>
      <c r="AB161" s="36">
        <f t="shared" si="97"/>
        <v>0</v>
      </c>
      <c r="AC161" s="36">
        <f t="shared" si="97"/>
        <v>0</v>
      </c>
      <c r="AD161" s="36">
        <f t="shared" si="97"/>
        <v>0</v>
      </c>
      <c r="AE161" s="36">
        <f t="shared" si="97"/>
        <v>0</v>
      </c>
      <c r="AF161" s="36">
        <f t="shared" si="97"/>
        <v>0</v>
      </c>
      <c r="AG161" s="36">
        <f t="shared" ref="AG161:AU161" si="98">AG11</f>
        <v>0</v>
      </c>
      <c r="AH161" s="36">
        <f t="shared" si="98"/>
        <v>0</v>
      </c>
      <c r="AI161" s="36">
        <f t="shared" si="98"/>
        <v>0</v>
      </c>
      <c r="AJ161" s="36">
        <f t="shared" si="98"/>
        <v>0</v>
      </c>
      <c r="AK161" s="36">
        <f t="shared" si="98"/>
        <v>0</v>
      </c>
      <c r="AL161" s="36">
        <f t="shared" si="98"/>
        <v>0</v>
      </c>
      <c r="AM161" s="36">
        <f t="shared" si="98"/>
        <v>0</v>
      </c>
      <c r="AN161" s="36">
        <f t="shared" si="98"/>
        <v>0</v>
      </c>
      <c r="AO161" s="36">
        <f t="shared" si="98"/>
        <v>0</v>
      </c>
      <c r="AP161" s="36">
        <f t="shared" si="98"/>
        <v>0</v>
      </c>
      <c r="AQ161" s="36">
        <f t="shared" si="98"/>
        <v>0</v>
      </c>
      <c r="AR161" s="36">
        <f t="shared" si="98"/>
        <v>0</v>
      </c>
      <c r="AS161" s="36">
        <f t="shared" si="98"/>
        <v>0</v>
      </c>
      <c r="AT161" s="36">
        <f t="shared" si="98"/>
        <v>0</v>
      </c>
      <c r="AU161" s="36">
        <f t="shared" si="98"/>
        <v>0</v>
      </c>
    </row>
    <row r="162" spans="2:47" x14ac:dyDescent="0.25">
      <c r="B162" s="38">
        <v>10</v>
      </c>
      <c r="C162" t="str">
        <f t="shared" ref="C162:AF162" si="99">C12</f>
        <v>Triage Rückbaumaterial</v>
      </c>
      <c r="D162" t="str">
        <f t="shared" si="99"/>
        <v>Deponien</v>
      </c>
      <c r="E162" t="str">
        <f t="shared" si="99"/>
        <v>A23</v>
      </c>
      <c r="F162" t="str">
        <f t="shared" si="99"/>
        <v>Rückbaumaterial</v>
      </c>
      <c r="G162" s="36">
        <f t="shared" si="99"/>
        <v>52.182858037943532</v>
      </c>
      <c r="H162" s="36">
        <f t="shared" si="99"/>
        <v>0</v>
      </c>
      <c r="I162" s="36">
        <f t="shared" si="99"/>
        <v>0</v>
      </c>
      <c r="J162" s="36">
        <f t="shared" si="99"/>
        <v>20.628475327060723</v>
      </c>
      <c r="K162" s="36">
        <f t="shared" si="99"/>
        <v>28.817606065029928</v>
      </c>
      <c r="L162" s="36">
        <f t="shared" si="99"/>
        <v>28.155987868364114</v>
      </c>
      <c r="M162" s="36">
        <f t="shared" si="99"/>
        <v>33.528612749992575</v>
      </c>
      <c r="N162" s="36">
        <f t="shared" si="99"/>
        <v>0</v>
      </c>
      <c r="O162" s="36">
        <f t="shared" si="99"/>
        <v>32.961897658643935</v>
      </c>
      <c r="P162" s="36">
        <f t="shared" si="99"/>
        <v>0</v>
      </c>
      <c r="Q162" s="36">
        <f t="shared" si="99"/>
        <v>64.753864548944307</v>
      </c>
      <c r="R162" s="36">
        <f t="shared" si="99"/>
        <v>0</v>
      </c>
      <c r="S162" s="36">
        <f t="shared" si="99"/>
        <v>34.992102859321555</v>
      </c>
      <c r="T162" s="36">
        <f t="shared" si="99"/>
        <v>0</v>
      </c>
      <c r="U162" s="36">
        <f t="shared" si="99"/>
        <v>0</v>
      </c>
      <c r="V162" s="36">
        <f t="shared" si="99"/>
        <v>0</v>
      </c>
      <c r="W162" s="36">
        <f t="shared" si="99"/>
        <v>0</v>
      </c>
      <c r="X162" s="36">
        <f t="shared" si="99"/>
        <v>0</v>
      </c>
      <c r="Y162" s="36">
        <f t="shared" si="99"/>
        <v>0</v>
      </c>
      <c r="Z162" s="36">
        <f t="shared" si="99"/>
        <v>0</v>
      </c>
      <c r="AA162" s="36">
        <f t="shared" si="99"/>
        <v>0</v>
      </c>
      <c r="AB162" s="36">
        <f t="shared" si="99"/>
        <v>0</v>
      </c>
      <c r="AC162" s="36">
        <f t="shared" si="99"/>
        <v>0</v>
      </c>
      <c r="AD162" s="36">
        <f t="shared" si="99"/>
        <v>0</v>
      </c>
      <c r="AE162" s="36">
        <f t="shared" si="99"/>
        <v>0</v>
      </c>
      <c r="AF162" s="36">
        <f t="shared" si="99"/>
        <v>0</v>
      </c>
      <c r="AG162" s="36">
        <f t="shared" ref="AG162:AU162" si="100">AG12</f>
        <v>0</v>
      </c>
      <c r="AH162" s="36">
        <f t="shared" si="100"/>
        <v>0</v>
      </c>
      <c r="AI162" s="36">
        <f t="shared" si="100"/>
        <v>0</v>
      </c>
      <c r="AJ162" s="36">
        <f t="shared" si="100"/>
        <v>0</v>
      </c>
      <c r="AK162" s="36">
        <f t="shared" si="100"/>
        <v>0</v>
      </c>
      <c r="AL162" s="36">
        <f t="shared" si="100"/>
        <v>0</v>
      </c>
      <c r="AM162" s="36">
        <f t="shared" si="100"/>
        <v>0</v>
      </c>
      <c r="AN162" s="36">
        <f t="shared" si="100"/>
        <v>0</v>
      </c>
      <c r="AO162" s="36">
        <f t="shared" si="100"/>
        <v>0</v>
      </c>
      <c r="AP162" s="36">
        <f t="shared" si="100"/>
        <v>0</v>
      </c>
      <c r="AQ162" s="36">
        <f t="shared" si="100"/>
        <v>0</v>
      </c>
      <c r="AR162" s="36">
        <f t="shared" si="100"/>
        <v>0</v>
      </c>
      <c r="AS162" s="36">
        <f t="shared" si="100"/>
        <v>0</v>
      </c>
      <c r="AT162" s="36">
        <f t="shared" si="100"/>
        <v>0</v>
      </c>
      <c r="AU162" s="36">
        <f t="shared" si="100"/>
        <v>0</v>
      </c>
    </row>
    <row r="163" spans="2:47" x14ac:dyDescent="0.25">
      <c r="B163" s="38">
        <v>11</v>
      </c>
      <c r="C163" t="str">
        <f t="shared" ref="C163:AF163" si="101">C13</f>
        <v>Triage Rückbaumaterial</v>
      </c>
      <c r="D163" t="str">
        <f t="shared" si="101"/>
        <v>Aufbereitung RC-Material</v>
      </c>
      <c r="E163" t="str">
        <f t="shared" si="101"/>
        <v>A24</v>
      </c>
      <c r="F163" t="str">
        <f t="shared" si="101"/>
        <v>Rückbaumaterial</v>
      </c>
      <c r="G163" s="36">
        <f t="shared" si="101"/>
        <v>150.97120412349176</v>
      </c>
      <c r="H163" s="36">
        <f t="shared" si="101"/>
        <v>0</v>
      </c>
      <c r="I163" s="36">
        <f t="shared" si="101"/>
        <v>0</v>
      </c>
      <c r="J163" s="36">
        <f t="shared" si="101"/>
        <v>288.90724246714041</v>
      </c>
      <c r="K163" s="36">
        <f t="shared" si="101"/>
        <v>164.86550557665652</v>
      </c>
      <c r="L163" s="36">
        <f t="shared" si="101"/>
        <v>150.63384082018823</v>
      </c>
      <c r="M163" s="36">
        <f t="shared" si="101"/>
        <v>158.10914842424657</v>
      </c>
      <c r="N163" s="36">
        <f t="shared" si="101"/>
        <v>0</v>
      </c>
      <c r="O163" s="36">
        <f t="shared" si="101"/>
        <v>248.54524520312128</v>
      </c>
      <c r="P163" s="36">
        <f t="shared" si="101"/>
        <v>0</v>
      </c>
      <c r="Q163" s="36">
        <f t="shared" si="101"/>
        <v>179.02086398982792</v>
      </c>
      <c r="R163" s="36">
        <f t="shared" si="101"/>
        <v>0</v>
      </c>
      <c r="S163" s="36">
        <f t="shared" si="101"/>
        <v>187.9322874651935</v>
      </c>
      <c r="T163" s="36">
        <f t="shared" si="101"/>
        <v>0</v>
      </c>
      <c r="U163" s="36">
        <f t="shared" si="101"/>
        <v>0</v>
      </c>
      <c r="V163" s="36">
        <f t="shared" si="101"/>
        <v>0</v>
      </c>
      <c r="W163" s="36">
        <f t="shared" si="101"/>
        <v>0</v>
      </c>
      <c r="X163" s="36">
        <f t="shared" si="101"/>
        <v>0</v>
      </c>
      <c r="Y163" s="36">
        <f t="shared" si="101"/>
        <v>0</v>
      </c>
      <c r="Z163" s="36">
        <f t="shared" si="101"/>
        <v>0</v>
      </c>
      <c r="AA163" s="36">
        <f t="shared" si="101"/>
        <v>0</v>
      </c>
      <c r="AB163" s="36">
        <f t="shared" si="101"/>
        <v>0</v>
      </c>
      <c r="AC163" s="36">
        <f t="shared" si="101"/>
        <v>0</v>
      </c>
      <c r="AD163" s="36">
        <f t="shared" si="101"/>
        <v>0</v>
      </c>
      <c r="AE163" s="36">
        <f t="shared" si="101"/>
        <v>0</v>
      </c>
      <c r="AF163" s="36">
        <f t="shared" si="101"/>
        <v>0</v>
      </c>
      <c r="AG163" s="36">
        <f t="shared" ref="AG163:AU163" si="102">AG13</f>
        <v>0</v>
      </c>
      <c r="AH163" s="36">
        <f t="shared" si="102"/>
        <v>0</v>
      </c>
      <c r="AI163" s="36">
        <f t="shared" si="102"/>
        <v>0</v>
      </c>
      <c r="AJ163" s="36">
        <f t="shared" si="102"/>
        <v>0</v>
      </c>
      <c r="AK163" s="36">
        <f t="shared" si="102"/>
        <v>0</v>
      </c>
      <c r="AL163" s="36">
        <f t="shared" si="102"/>
        <v>0</v>
      </c>
      <c r="AM163" s="36">
        <f t="shared" si="102"/>
        <v>0</v>
      </c>
      <c r="AN163" s="36">
        <f t="shared" si="102"/>
        <v>0</v>
      </c>
      <c r="AO163" s="36">
        <f t="shared" si="102"/>
        <v>0</v>
      </c>
      <c r="AP163" s="36">
        <f t="shared" si="102"/>
        <v>0</v>
      </c>
      <c r="AQ163" s="36">
        <f t="shared" si="102"/>
        <v>0</v>
      </c>
      <c r="AR163" s="36">
        <f t="shared" si="102"/>
        <v>0</v>
      </c>
      <c r="AS163" s="36">
        <f t="shared" si="102"/>
        <v>0</v>
      </c>
      <c r="AT163" s="36">
        <f t="shared" si="102"/>
        <v>0</v>
      </c>
      <c r="AU163" s="36">
        <f t="shared" si="102"/>
        <v>0</v>
      </c>
    </row>
    <row r="164" spans="2:47" x14ac:dyDescent="0.25">
      <c r="B164" s="38">
        <v>12</v>
      </c>
      <c r="C164" t="str">
        <f t="shared" ref="C164:AF164" si="103">C14</f>
        <v>Triage Rückbaumaterial</v>
      </c>
      <c r="D164" t="str">
        <f t="shared" si="103"/>
        <v>Sammeln Baustoffe</v>
      </c>
      <c r="E164" t="str">
        <f t="shared" si="103"/>
        <v>A29</v>
      </c>
      <c r="F164" t="str">
        <f t="shared" si="103"/>
        <v>Direkte Verwertung</v>
      </c>
      <c r="G164" s="36">
        <f t="shared" si="103"/>
        <v>28.128554761440643</v>
      </c>
      <c r="H164" s="36">
        <f t="shared" si="103"/>
        <v>0</v>
      </c>
      <c r="I164" s="36">
        <f t="shared" si="103"/>
        <v>0</v>
      </c>
      <c r="J164" s="36">
        <f t="shared" si="103"/>
        <v>29.705787103236656</v>
      </c>
      <c r="K164" s="36">
        <f t="shared" si="103"/>
        <v>36.510636839475509</v>
      </c>
      <c r="L164" s="36">
        <f t="shared" si="103"/>
        <v>36.510636839475509</v>
      </c>
      <c r="M164" s="36">
        <f t="shared" si="103"/>
        <v>63.28924821324145</v>
      </c>
      <c r="N164" s="36">
        <f t="shared" si="103"/>
        <v>0</v>
      </c>
      <c r="O164" s="36">
        <f t="shared" si="103"/>
        <v>49.224970832521123</v>
      </c>
      <c r="P164" s="36">
        <f t="shared" si="103"/>
        <v>0</v>
      </c>
      <c r="Q164" s="36">
        <f t="shared" si="103"/>
        <v>47.031376108591061</v>
      </c>
      <c r="R164" s="36">
        <f t="shared" si="103"/>
        <v>0</v>
      </c>
      <c r="S164" s="36">
        <f t="shared" si="103"/>
        <v>49.888245028542485</v>
      </c>
      <c r="T164" s="36">
        <f t="shared" si="103"/>
        <v>0</v>
      </c>
      <c r="U164" s="36">
        <f t="shared" si="103"/>
        <v>0</v>
      </c>
      <c r="V164" s="36">
        <f t="shared" si="103"/>
        <v>0</v>
      </c>
      <c r="W164" s="36">
        <f t="shared" si="103"/>
        <v>0</v>
      </c>
      <c r="X164" s="36">
        <f t="shared" si="103"/>
        <v>0</v>
      </c>
      <c r="Y164" s="36">
        <f t="shared" si="103"/>
        <v>0</v>
      </c>
      <c r="Z164" s="36">
        <f t="shared" si="103"/>
        <v>0</v>
      </c>
      <c r="AA164" s="36">
        <f t="shared" si="103"/>
        <v>0</v>
      </c>
      <c r="AB164" s="36">
        <f t="shared" si="103"/>
        <v>0</v>
      </c>
      <c r="AC164" s="36">
        <f t="shared" si="103"/>
        <v>0</v>
      </c>
      <c r="AD164" s="36">
        <f t="shared" si="103"/>
        <v>0</v>
      </c>
      <c r="AE164" s="36">
        <f t="shared" si="103"/>
        <v>0</v>
      </c>
      <c r="AF164" s="36">
        <f t="shared" si="103"/>
        <v>0</v>
      </c>
      <c r="AG164" s="36">
        <f t="shared" ref="AG164:AU164" si="104">AG14</f>
        <v>0</v>
      </c>
      <c r="AH164" s="36">
        <f t="shared" si="104"/>
        <v>0</v>
      </c>
      <c r="AI164" s="36">
        <f t="shared" si="104"/>
        <v>0</v>
      </c>
      <c r="AJ164" s="36">
        <f t="shared" si="104"/>
        <v>0</v>
      </c>
      <c r="AK164" s="36">
        <f t="shared" si="104"/>
        <v>0</v>
      </c>
      <c r="AL164" s="36">
        <f t="shared" si="104"/>
        <v>0</v>
      </c>
      <c r="AM164" s="36">
        <f t="shared" si="104"/>
        <v>0</v>
      </c>
      <c r="AN164" s="36">
        <f t="shared" si="104"/>
        <v>0</v>
      </c>
      <c r="AO164" s="36">
        <f t="shared" si="104"/>
        <v>0</v>
      </c>
      <c r="AP164" s="36">
        <f t="shared" si="104"/>
        <v>0</v>
      </c>
      <c r="AQ164" s="36">
        <f t="shared" si="104"/>
        <v>0</v>
      </c>
      <c r="AR164" s="36">
        <f t="shared" si="104"/>
        <v>0</v>
      </c>
      <c r="AS164" s="36">
        <f t="shared" si="104"/>
        <v>0</v>
      </c>
      <c r="AT164" s="36">
        <f t="shared" si="104"/>
        <v>0</v>
      </c>
      <c r="AU164" s="36">
        <f t="shared" si="104"/>
        <v>0</v>
      </c>
    </row>
    <row r="165" spans="2:47" x14ac:dyDescent="0.25">
      <c r="B165" s="38">
        <v>13</v>
      </c>
      <c r="C165" t="str">
        <f t="shared" ref="C165:AF165" si="105">C15</f>
        <v>Aufbereitung RC-Material</v>
      </c>
      <c r="D165" t="str">
        <f t="shared" si="105"/>
        <v>Sammeln Baustoffe</v>
      </c>
      <c r="E165" t="str">
        <f t="shared" si="105"/>
        <v>A49</v>
      </c>
      <c r="F165" t="str">
        <f t="shared" si="105"/>
        <v>RC-Granulate</v>
      </c>
      <c r="G165" s="36">
        <f t="shared" si="105"/>
        <v>131.42264391731717</v>
      </c>
      <c r="H165" s="36">
        <f t="shared" si="105"/>
        <v>0</v>
      </c>
      <c r="I165" s="36">
        <f t="shared" si="105"/>
        <v>0</v>
      </c>
      <c r="J165" s="36">
        <f t="shared" si="105"/>
        <v>242.35095276845482</v>
      </c>
      <c r="K165" s="36">
        <f t="shared" si="105"/>
        <v>151.56819546512338</v>
      </c>
      <c r="L165" s="36">
        <f t="shared" si="105"/>
        <v>136.11482559558257</v>
      </c>
      <c r="M165" s="36">
        <f t="shared" si="105"/>
        <v>143.36587397151919</v>
      </c>
      <c r="N165" s="36">
        <f t="shared" si="105"/>
        <v>0</v>
      </c>
      <c r="O165" s="36">
        <f t="shared" si="105"/>
        <v>226.11798294296517</v>
      </c>
      <c r="P165" s="36">
        <f t="shared" si="105"/>
        <v>0</v>
      </c>
      <c r="Q165" s="36">
        <f t="shared" si="105"/>
        <v>151.1187775908451</v>
      </c>
      <c r="R165" s="36">
        <f t="shared" si="105"/>
        <v>0</v>
      </c>
      <c r="S165" s="36">
        <f t="shared" si="105"/>
        <v>166.65635021728187</v>
      </c>
      <c r="T165" s="36">
        <f t="shared" si="105"/>
        <v>0</v>
      </c>
      <c r="U165" s="36">
        <f t="shared" si="105"/>
        <v>0</v>
      </c>
      <c r="V165" s="36">
        <f t="shared" si="105"/>
        <v>0</v>
      </c>
      <c r="W165" s="36">
        <f t="shared" si="105"/>
        <v>0</v>
      </c>
      <c r="X165" s="36">
        <f t="shared" si="105"/>
        <v>0</v>
      </c>
      <c r="Y165" s="36">
        <f t="shared" si="105"/>
        <v>0</v>
      </c>
      <c r="Z165" s="36">
        <f t="shared" si="105"/>
        <v>0</v>
      </c>
      <c r="AA165" s="36">
        <f t="shared" si="105"/>
        <v>0</v>
      </c>
      <c r="AB165" s="36">
        <f t="shared" si="105"/>
        <v>0</v>
      </c>
      <c r="AC165" s="36">
        <f t="shared" si="105"/>
        <v>0</v>
      </c>
      <c r="AD165" s="36">
        <f t="shared" si="105"/>
        <v>0</v>
      </c>
      <c r="AE165" s="36">
        <f t="shared" si="105"/>
        <v>0</v>
      </c>
      <c r="AF165" s="36">
        <f t="shared" si="105"/>
        <v>0</v>
      </c>
      <c r="AG165" s="36">
        <f t="shared" ref="AG165:AU165" si="106">AG15</f>
        <v>0</v>
      </c>
      <c r="AH165" s="36">
        <f t="shared" si="106"/>
        <v>0</v>
      </c>
      <c r="AI165" s="36">
        <f t="shared" si="106"/>
        <v>0</v>
      </c>
      <c r="AJ165" s="36">
        <f t="shared" si="106"/>
        <v>0</v>
      </c>
      <c r="AK165" s="36">
        <f t="shared" si="106"/>
        <v>0</v>
      </c>
      <c r="AL165" s="36">
        <f t="shared" si="106"/>
        <v>0</v>
      </c>
      <c r="AM165" s="36">
        <f t="shared" si="106"/>
        <v>0</v>
      </c>
      <c r="AN165" s="36">
        <f t="shared" si="106"/>
        <v>0</v>
      </c>
      <c r="AO165" s="36">
        <f t="shared" si="106"/>
        <v>0</v>
      </c>
      <c r="AP165" s="36">
        <f t="shared" si="106"/>
        <v>0</v>
      </c>
      <c r="AQ165" s="36">
        <f t="shared" si="106"/>
        <v>0</v>
      </c>
      <c r="AR165" s="36">
        <f t="shared" si="106"/>
        <v>0</v>
      </c>
      <c r="AS165" s="36">
        <f t="shared" si="106"/>
        <v>0</v>
      </c>
      <c r="AT165" s="36">
        <f t="shared" si="106"/>
        <v>0</v>
      </c>
      <c r="AU165" s="36">
        <f t="shared" si="106"/>
        <v>0</v>
      </c>
    </row>
    <row r="166" spans="2:47" x14ac:dyDescent="0.25">
      <c r="B166" s="38">
        <v>14</v>
      </c>
      <c r="C166" t="str">
        <f t="shared" ref="C166:AF166" si="107">C16</f>
        <v>Triage Aushub</v>
      </c>
      <c r="D166" t="str">
        <f t="shared" si="107"/>
        <v>BAUWERK     (HB + TB)</v>
      </c>
      <c r="E166" t="str">
        <f t="shared" si="107"/>
        <v>A51</v>
      </c>
      <c r="F166" t="str">
        <f t="shared" si="107"/>
        <v>Terrainanpassung</v>
      </c>
      <c r="G166" s="36">
        <f t="shared" si="107"/>
        <v>21.825100770563253</v>
      </c>
      <c r="H166" s="36">
        <f t="shared" si="107"/>
        <v>0</v>
      </c>
      <c r="I166" s="36">
        <f t="shared" si="107"/>
        <v>0</v>
      </c>
      <c r="J166" s="36">
        <f t="shared" si="107"/>
        <v>27.228528636326235</v>
      </c>
      <c r="K166" s="36">
        <f t="shared" si="107"/>
        <v>27.451321540434584</v>
      </c>
      <c r="L166" s="36">
        <f t="shared" si="107"/>
        <v>44.522855084465839</v>
      </c>
      <c r="M166" s="36">
        <f t="shared" si="107"/>
        <v>38.892855596852606</v>
      </c>
      <c r="N166" s="36">
        <f t="shared" si="107"/>
        <v>0</v>
      </c>
      <c r="O166" s="36">
        <f t="shared" si="107"/>
        <v>39.758245096156415</v>
      </c>
      <c r="P166" s="36">
        <f t="shared" si="107"/>
        <v>0</v>
      </c>
      <c r="Q166" s="36">
        <f t="shared" si="107"/>
        <v>34.140194970254861</v>
      </c>
      <c r="R166" s="36">
        <f t="shared" si="107"/>
        <v>0</v>
      </c>
      <c r="S166" s="36">
        <f t="shared" si="107"/>
        <v>17.262487059820458</v>
      </c>
      <c r="T166" s="36">
        <f t="shared" si="107"/>
        <v>0</v>
      </c>
      <c r="U166" s="36">
        <f t="shared" si="107"/>
        <v>0</v>
      </c>
      <c r="V166" s="36">
        <f t="shared" si="107"/>
        <v>0</v>
      </c>
      <c r="W166" s="36">
        <f t="shared" si="107"/>
        <v>0</v>
      </c>
      <c r="X166" s="36">
        <f t="shared" si="107"/>
        <v>0</v>
      </c>
      <c r="Y166" s="36">
        <f t="shared" si="107"/>
        <v>0</v>
      </c>
      <c r="Z166" s="36">
        <f t="shared" si="107"/>
        <v>0</v>
      </c>
      <c r="AA166" s="36">
        <f t="shared" si="107"/>
        <v>0</v>
      </c>
      <c r="AB166" s="36">
        <f t="shared" si="107"/>
        <v>0</v>
      </c>
      <c r="AC166" s="36">
        <f t="shared" si="107"/>
        <v>0</v>
      </c>
      <c r="AD166" s="36">
        <f t="shared" si="107"/>
        <v>0</v>
      </c>
      <c r="AE166" s="36">
        <f t="shared" si="107"/>
        <v>0</v>
      </c>
      <c r="AF166" s="36">
        <f t="shared" si="107"/>
        <v>0</v>
      </c>
      <c r="AG166" s="36">
        <f t="shared" ref="AG166:AU166" si="108">AG16</f>
        <v>0</v>
      </c>
      <c r="AH166" s="36">
        <f t="shared" si="108"/>
        <v>0</v>
      </c>
      <c r="AI166" s="36">
        <f t="shared" si="108"/>
        <v>0</v>
      </c>
      <c r="AJ166" s="36">
        <f t="shared" si="108"/>
        <v>0</v>
      </c>
      <c r="AK166" s="36">
        <f t="shared" si="108"/>
        <v>0</v>
      </c>
      <c r="AL166" s="36">
        <f t="shared" si="108"/>
        <v>0</v>
      </c>
      <c r="AM166" s="36">
        <f t="shared" si="108"/>
        <v>0</v>
      </c>
      <c r="AN166" s="36">
        <f t="shared" si="108"/>
        <v>0</v>
      </c>
      <c r="AO166" s="36">
        <f t="shared" si="108"/>
        <v>0</v>
      </c>
      <c r="AP166" s="36">
        <f t="shared" si="108"/>
        <v>0</v>
      </c>
      <c r="AQ166" s="36">
        <f t="shared" si="108"/>
        <v>0</v>
      </c>
      <c r="AR166" s="36">
        <f t="shared" si="108"/>
        <v>0</v>
      </c>
      <c r="AS166" s="36">
        <f t="shared" si="108"/>
        <v>0</v>
      </c>
      <c r="AT166" s="36">
        <f t="shared" si="108"/>
        <v>0</v>
      </c>
      <c r="AU166" s="36">
        <f t="shared" si="108"/>
        <v>0</v>
      </c>
    </row>
    <row r="167" spans="2:47" x14ac:dyDescent="0.25">
      <c r="B167" s="38">
        <v>15</v>
      </c>
      <c r="C167" t="str">
        <f t="shared" ref="C167:AF167" si="109">C17</f>
        <v>Triage Aushub</v>
      </c>
      <c r="D167" t="str">
        <f t="shared" si="109"/>
        <v>Ablagerung Aushub</v>
      </c>
      <c r="E167" t="str">
        <f>E17</f>
        <v>A56 + A53.A + A53.B + A512 - A06</v>
      </c>
      <c r="F167" t="str">
        <f t="shared" si="109"/>
        <v>Aushub</v>
      </c>
      <c r="G167" s="36">
        <f t="shared" si="109"/>
        <v>411.01537196105278</v>
      </c>
      <c r="H167" s="36">
        <f t="shared" si="109"/>
        <v>0</v>
      </c>
      <c r="I167" s="36">
        <f t="shared" si="109"/>
        <v>0</v>
      </c>
      <c r="J167" s="36">
        <f t="shared" si="109"/>
        <v>706.51944636241103</v>
      </c>
      <c r="K167" s="36">
        <f t="shared" si="109"/>
        <v>685.56618801021125</v>
      </c>
      <c r="L167" s="36">
        <f t="shared" si="109"/>
        <v>627.56050564057216</v>
      </c>
      <c r="M167" s="36">
        <f t="shared" si="109"/>
        <v>568.18052658916099</v>
      </c>
      <c r="N167" s="36">
        <f t="shared" si="109"/>
        <v>0</v>
      </c>
      <c r="O167" s="36">
        <f t="shared" si="109"/>
        <v>546.78762401241306</v>
      </c>
      <c r="P167" s="36">
        <f t="shared" si="109"/>
        <v>0</v>
      </c>
      <c r="Q167" s="36">
        <f t="shared" si="109"/>
        <v>339.42451063851559</v>
      </c>
      <c r="R167" s="36">
        <f t="shared" si="109"/>
        <v>0</v>
      </c>
      <c r="S167" s="36">
        <f t="shared" si="109"/>
        <v>599.00329231955993</v>
      </c>
      <c r="T167" s="36">
        <f t="shared" si="109"/>
        <v>0</v>
      </c>
      <c r="U167" s="36">
        <f t="shared" si="109"/>
        <v>0</v>
      </c>
      <c r="V167" s="36">
        <f t="shared" si="109"/>
        <v>0</v>
      </c>
      <c r="W167" s="36">
        <f t="shared" si="109"/>
        <v>0</v>
      </c>
      <c r="X167" s="36">
        <f t="shared" si="109"/>
        <v>0</v>
      </c>
      <c r="Y167" s="36">
        <f t="shared" si="109"/>
        <v>0</v>
      </c>
      <c r="Z167" s="36">
        <f t="shared" si="109"/>
        <v>0</v>
      </c>
      <c r="AA167" s="36">
        <f t="shared" si="109"/>
        <v>0</v>
      </c>
      <c r="AB167" s="36">
        <f t="shared" si="109"/>
        <v>0</v>
      </c>
      <c r="AC167" s="36">
        <f t="shared" si="109"/>
        <v>0</v>
      </c>
      <c r="AD167" s="36">
        <f t="shared" si="109"/>
        <v>0</v>
      </c>
      <c r="AE167" s="36">
        <f t="shared" si="109"/>
        <v>0</v>
      </c>
      <c r="AF167" s="36">
        <f t="shared" si="109"/>
        <v>0</v>
      </c>
      <c r="AG167" s="36">
        <f t="shared" ref="AG167:AU167" si="110">AG17</f>
        <v>0</v>
      </c>
      <c r="AH167" s="36">
        <f t="shared" si="110"/>
        <v>0</v>
      </c>
      <c r="AI167" s="36">
        <f t="shared" si="110"/>
        <v>0</v>
      </c>
      <c r="AJ167" s="36">
        <f t="shared" si="110"/>
        <v>0</v>
      </c>
      <c r="AK167" s="36">
        <f t="shared" si="110"/>
        <v>0</v>
      </c>
      <c r="AL167" s="36">
        <f t="shared" si="110"/>
        <v>0</v>
      </c>
      <c r="AM167" s="36">
        <f t="shared" si="110"/>
        <v>0</v>
      </c>
      <c r="AN167" s="36">
        <f t="shared" si="110"/>
        <v>0</v>
      </c>
      <c r="AO167" s="36">
        <f t="shared" si="110"/>
        <v>0</v>
      </c>
      <c r="AP167" s="36">
        <f t="shared" si="110"/>
        <v>0</v>
      </c>
      <c r="AQ167" s="36">
        <f t="shared" si="110"/>
        <v>0</v>
      </c>
      <c r="AR167" s="36">
        <f t="shared" si="110"/>
        <v>0</v>
      </c>
      <c r="AS167" s="36">
        <f t="shared" si="110"/>
        <v>0</v>
      </c>
      <c r="AT167" s="36">
        <f t="shared" si="110"/>
        <v>0</v>
      </c>
      <c r="AU167" s="36">
        <f t="shared" si="110"/>
        <v>0</v>
      </c>
    </row>
    <row r="168" spans="2:47" x14ac:dyDescent="0.25">
      <c r="B168" s="38">
        <v>16</v>
      </c>
      <c r="C168" t="str">
        <f t="shared" ref="C168:AF168" si="111">C18</f>
        <v>Triage Aushub</v>
      </c>
      <c r="D168" t="str">
        <f t="shared" si="111"/>
        <v>Aufbereitung Primärmaterial</v>
      </c>
      <c r="E168" t="str">
        <f t="shared" si="111"/>
        <v>A58</v>
      </c>
      <c r="F168" t="str">
        <f t="shared" si="111"/>
        <v>Kiesiger Aushub</v>
      </c>
      <c r="G168" s="36">
        <f t="shared" si="111"/>
        <v>83.662886287159139</v>
      </c>
      <c r="H168" s="36">
        <f t="shared" si="111"/>
        <v>0</v>
      </c>
      <c r="I168" s="36">
        <f t="shared" si="111"/>
        <v>0</v>
      </c>
      <c r="J168" s="36">
        <f t="shared" si="111"/>
        <v>13.614264318163118</v>
      </c>
      <c r="K168" s="36">
        <f t="shared" si="111"/>
        <v>32.026541797173685</v>
      </c>
      <c r="L168" s="36">
        <f t="shared" si="111"/>
        <v>38.28965537264061</v>
      </c>
      <c r="M168" s="36">
        <f t="shared" si="111"/>
        <v>28.78071314167093</v>
      </c>
      <c r="N168" s="36">
        <f t="shared" si="111"/>
        <v>0</v>
      </c>
      <c r="O168" s="36">
        <f t="shared" si="111"/>
        <v>28.289520549188218</v>
      </c>
      <c r="P168" s="36">
        <f t="shared" si="111"/>
        <v>0</v>
      </c>
      <c r="Q168" s="36">
        <f t="shared" si="111"/>
        <v>22.978977383825381</v>
      </c>
      <c r="R168" s="36">
        <f t="shared" si="111"/>
        <v>0</v>
      </c>
      <c r="S168" s="36">
        <f t="shared" si="111"/>
        <v>40.566844590578086</v>
      </c>
      <c r="T168" s="36">
        <f t="shared" si="111"/>
        <v>0</v>
      </c>
      <c r="U168" s="36">
        <f t="shared" si="111"/>
        <v>0</v>
      </c>
      <c r="V168" s="36">
        <f t="shared" si="111"/>
        <v>0</v>
      </c>
      <c r="W168" s="36">
        <f t="shared" si="111"/>
        <v>0</v>
      </c>
      <c r="X168" s="36">
        <f t="shared" si="111"/>
        <v>0</v>
      </c>
      <c r="Y168" s="36">
        <f t="shared" si="111"/>
        <v>0</v>
      </c>
      <c r="Z168" s="36">
        <f t="shared" si="111"/>
        <v>0</v>
      </c>
      <c r="AA168" s="36">
        <f t="shared" si="111"/>
        <v>0</v>
      </c>
      <c r="AB168" s="36">
        <f t="shared" si="111"/>
        <v>0</v>
      </c>
      <c r="AC168" s="36">
        <f t="shared" si="111"/>
        <v>0</v>
      </c>
      <c r="AD168" s="36">
        <f t="shared" si="111"/>
        <v>0</v>
      </c>
      <c r="AE168" s="36">
        <f t="shared" si="111"/>
        <v>0</v>
      </c>
      <c r="AF168" s="36">
        <f t="shared" si="111"/>
        <v>0</v>
      </c>
      <c r="AG168" s="36">
        <f t="shared" ref="AG168:AU168" si="112">AG18</f>
        <v>0</v>
      </c>
      <c r="AH168" s="36">
        <f t="shared" si="112"/>
        <v>0</v>
      </c>
      <c r="AI168" s="36">
        <f t="shared" si="112"/>
        <v>0</v>
      </c>
      <c r="AJ168" s="36">
        <f t="shared" si="112"/>
        <v>0</v>
      </c>
      <c r="AK168" s="36">
        <f t="shared" si="112"/>
        <v>0</v>
      </c>
      <c r="AL168" s="36">
        <f t="shared" si="112"/>
        <v>0</v>
      </c>
      <c r="AM168" s="36">
        <f t="shared" si="112"/>
        <v>0</v>
      </c>
      <c r="AN168" s="36">
        <f t="shared" si="112"/>
        <v>0</v>
      </c>
      <c r="AO168" s="36">
        <f t="shared" si="112"/>
        <v>0</v>
      </c>
      <c r="AP168" s="36">
        <f t="shared" si="112"/>
        <v>0</v>
      </c>
      <c r="AQ168" s="36">
        <f t="shared" si="112"/>
        <v>0</v>
      </c>
      <c r="AR168" s="36">
        <f t="shared" si="112"/>
        <v>0</v>
      </c>
      <c r="AS168" s="36">
        <f t="shared" si="112"/>
        <v>0</v>
      </c>
      <c r="AT168" s="36">
        <f t="shared" si="112"/>
        <v>0</v>
      </c>
      <c r="AU168" s="36">
        <f t="shared" si="112"/>
        <v>0</v>
      </c>
    </row>
    <row r="169" spans="2:47" x14ac:dyDescent="0.25">
      <c r="B169" s="38">
        <v>17</v>
      </c>
      <c r="C169" t="str">
        <f t="shared" ref="C169:AF169" si="113">C19</f>
        <v>Abbau Primärmaterial</v>
      </c>
      <c r="D169" t="str">
        <f t="shared" si="113"/>
        <v>Aufbereitung Primärmaterial</v>
      </c>
      <c r="E169" t="str">
        <f t="shared" si="113"/>
        <v>A78 + A1110</v>
      </c>
      <c r="F169" t="str">
        <f t="shared" si="113"/>
        <v>Primärmaterial</v>
      </c>
      <c r="G169" s="36">
        <f t="shared" si="113"/>
        <v>723.93392500104403</v>
      </c>
      <c r="H169" s="36">
        <f t="shared" si="113"/>
        <v>0</v>
      </c>
      <c r="I169" s="36">
        <f t="shared" si="113"/>
        <v>0</v>
      </c>
      <c r="J169" s="36">
        <f t="shared" si="113"/>
        <v>1068.2195239308255</v>
      </c>
      <c r="K169" s="36">
        <f t="shared" si="113"/>
        <v>816.32614669034842</v>
      </c>
      <c r="L169" s="36">
        <f t="shared" si="113"/>
        <v>902.90757589255895</v>
      </c>
      <c r="M169" s="36">
        <f t="shared" si="113"/>
        <v>665.68510686381399</v>
      </c>
      <c r="N169" s="36">
        <f t="shared" si="113"/>
        <v>0</v>
      </c>
      <c r="O169" s="36">
        <f t="shared" si="113"/>
        <v>638.59962496540425</v>
      </c>
      <c r="P169" s="36">
        <f t="shared" si="113"/>
        <v>0</v>
      </c>
      <c r="Q169" s="36">
        <f t="shared" si="113"/>
        <v>590.48865936563607</v>
      </c>
      <c r="R169" s="36">
        <f t="shared" si="113"/>
        <v>0</v>
      </c>
      <c r="S169" s="36">
        <f t="shared" si="113"/>
        <v>592.37078817370866</v>
      </c>
      <c r="T169" s="36">
        <f t="shared" si="113"/>
        <v>0</v>
      </c>
      <c r="U169" s="36">
        <f t="shared" si="113"/>
        <v>0</v>
      </c>
      <c r="V169" s="36">
        <f t="shared" si="113"/>
        <v>0</v>
      </c>
      <c r="W169" s="36">
        <f t="shared" si="113"/>
        <v>0</v>
      </c>
      <c r="X169" s="36">
        <f t="shared" si="113"/>
        <v>0</v>
      </c>
      <c r="Y169" s="36">
        <f t="shared" si="113"/>
        <v>0</v>
      </c>
      <c r="Z169" s="36">
        <f t="shared" si="113"/>
        <v>0</v>
      </c>
      <c r="AA169" s="36">
        <f t="shared" si="113"/>
        <v>0</v>
      </c>
      <c r="AB169" s="36">
        <f t="shared" si="113"/>
        <v>0</v>
      </c>
      <c r="AC169" s="36">
        <f t="shared" si="113"/>
        <v>0</v>
      </c>
      <c r="AD169" s="36">
        <f t="shared" si="113"/>
        <v>0</v>
      </c>
      <c r="AE169" s="36">
        <f t="shared" si="113"/>
        <v>0</v>
      </c>
      <c r="AF169" s="36">
        <f t="shared" si="113"/>
        <v>0</v>
      </c>
      <c r="AG169" s="36">
        <f t="shared" ref="AG169:AU169" si="114">AG19</f>
        <v>0</v>
      </c>
      <c r="AH169" s="36">
        <f t="shared" si="114"/>
        <v>0</v>
      </c>
      <c r="AI169" s="36">
        <f t="shared" si="114"/>
        <v>0</v>
      </c>
      <c r="AJ169" s="36">
        <f t="shared" si="114"/>
        <v>0</v>
      </c>
      <c r="AK169" s="36">
        <f t="shared" si="114"/>
        <v>0</v>
      </c>
      <c r="AL169" s="36">
        <f t="shared" si="114"/>
        <v>0</v>
      </c>
      <c r="AM169" s="36">
        <f t="shared" si="114"/>
        <v>0</v>
      </c>
      <c r="AN169" s="36">
        <f t="shared" si="114"/>
        <v>0</v>
      </c>
      <c r="AO169" s="36">
        <f t="shared" si="114"/>
        <v>0</v>
      </c>
      <c r="AP169" s="36">
        <f t="shared" si="114"/>
        <v>0</v>
      </c>
      <c r="AQ169" s="36">
        <f t="shared" si="114"/>
        <v>0</v>
      </c>
      <c r="AR169" s="36">
        <f t="shared" si="114"/>
        <v>0</v>
      </c>
      <c r="AS169" s="36">
        <f t="shared" si="114"/>
        <v>0</v>
      </c>
      <c r="AT169" s="36">
        <f t="shared" si="114"/>
        <v>0</v>
      </c>
      <c r="AU169" s="36">
        <f t="shared" si="114"/>
        <v>0</v>
      </c>
    </row>
    <row r="170" spans="2:47" x14ac:dyDescent="0.25">
      <c r="B170" s="38">
        <v>18</v>
      </c>
      <c r="C170" t="str">
        <f t="shared" ref="C170:AF170" si="115">C20</f>
        <v>Aufbereitung Primärmaterial</v>
      </c>
      <c r="D170" t="str">
        <f t="shared" si="115"/>
        <v>Sammeln Baustoffe</v>
      </c>
      <c r="E170" t="str">
        <f t="shared" si="115"/>
        <v>A89 + A109</v>
      </c>
      <c r="F170" t="str">
        <f t="shared" si="115"/>
        <v>Primäre Baustoffe</v>
      </c>
      <c r="G170" s="36">
        <f t="shared" si="115"/>
        <v>461.06503452519735</v>
      </c>
      <c r="H170" s="36">
        <f t="shared" si="115"/>
        <v>0</v>
      </c>
      <c r="I170" s="36">
        <f t="shared" si="115"/>
        <v>0</v>
      </c>
      <c r="J170" s="36">
        <f t="shared" si="115"/>
        <v>623.64987248549915</v>
      </c>
      <c r="K170" s="36">
        <f t="shared" si="115"/>
        <v>418.51741964611682</v>
      </c>
      <c r="L170" s="36">
        <f t="shared" si="115"/>
        <v>457.0348502404147</v>
      </c>
      <c r="M170" s="36">
        <f t="shared" si="115"/>
        <v>651.37930045649296</v>
      </c>
      <c r="N170" s="36">
        <f t="shared" si="115"/>
        <v>0</v>
      </c>
      <c r="O170" s="36">
        <f t="shared" si="115"/>
        <v>673.41652722968695</v>
      </c>
      <c r="P170" s="36">
        <f t="shared" si="115"/>
        <v>0</v>
      </c>
      <c r="Q170" s="36">
        <f t="shared" si="115"/>
        <v>596.32425388132992</v>
      </c>
      <c r="R170" s="36">
        <f t="shared" si="115"/>
        <v>0</v>
      </c>
      <c r="S170" s="36">
        <f t="shared" si="115"/>
        <v>742.1298341062286</v>
      </c>
      <c r="T170" s="36">
        <f t="shared" si="115"/>
        <v>0</v>
      </c>
      <c r="U170" s="36">
        <f t="shared" si="115"/>
        <v>0</v>
      </c>
      <c r="V170" s="36">
        <f t="shared" si="115"/>
        <v>0</v>
      </c>
      <c r="W170" s="36">
        <f t="shared" si="115"/>
        <v>0</v>
      </c>
      <c r="X170" s="36">
        <f t="shared" si="115"/>
        <v>0</v>
      </c>
      <c r="Y170" s="36">
        <f t="shared" si="115"/>
        <v>0</v>
      </c>
      <c r="Z170" s="36">
        <f t="shared" si="115"/>
        <v>0</v>
      </c>
      <c r="AA170" s="36">
        <f t="shared" si="115"/>
        <v>0</v>
      </c>
      <c r="AB170" s="36">
        <f t="shared" si="115"/>
        <v>0</v>
      </c>
      <c r="AC170" s="36">
        <f t="shared" si="115"/>
        <v>0</v>
      </c>
      <c r="AD170" s="36">
        <f t="shared" si="115"/>
        <v>0</v>
      </c>
      <c r="AE170" s="36">
        <f t="shared" si="115"/>
        <v>0</v>
      </c>
      <c r="AF170" s="36">
        <f t="shared" si="115"/>
        <v>0</v>
      </c>
      <c r="AG170" s="36">
        <f t="shared" ref="AG170:AU170" si="116">AG20</f>
        <v>0</v>
      </c>
      <c r="AH170" s="36">
        <f t="shared" si="116"/>
        <v>0</v>
      </c>
      <c r="AI170" s="36">
        <f t="shared" si="116"/>
        <v>0</v>
      </c>
      <c r="AJ170" s="36">
        <f t="shared" si="116"/>
        <v>0</v>
      </c>
      <c r="AK170" s="36">
        <f t="shared" si="116"/>
        <v>0</v>
      </c>
      <c r="AL170" s="36">
        <f t="shared" si="116"/>
        <v>0</v>
      </c>
      <c r="AM170" s="36">
        <f t="shared" si="116"/>
        <v>0</v>
      </c>
      <c r="AN170" s="36">
        <f t="shared" si="116"/>
        <v>0</v>
      </c>
      <c r="AO170" s="36">
        <f t="shared" si="116"/>
        <v>0</v>
      </c>
      <c r="AP170" s="36">
        <f t="shared" si="116"/>
        <v>0</v>
      </c>
      <c r="AQ170" s="36">
        <f t="shared" si="116"/>
        <v>0</v>
      </c>
      <c r="AR170" s="36">
        <f t="shared" si="116"/>
        <v>0</v>
      </c>
      <c r="AS170" s="36">
        <f t="shared" si="116"/>
        <v>0</v>
      </c>
      <c r="AT170" s="36">
        <f t="shared" si="116"/>
        <v>0</v>
      </c>
      <c r="AU170" s="36">
        <f t="shared" si="116"/>
        <v>0</v>
      </c>
    </row>
    <row r="171" spans="2:47" x14ac:dyDescent="0.25">
      <c r="B171" s="38">
        <v>19</v>
      </c>
      <c r="C171" t="str">
        <f t="shared" ref="C171:AF171" si="117">C21</f>
        <v>Sammeln Baustoffe</v>
      </c>
      <c r="D171" t="str">
        <f t="shared" si="117"/>
        <v>BAUWERK     (HB + TB)</v>
      </c>
      <c r="E171" t="str">
        <f t="shared" si="117"/>
        <v>A91</v>
      </c>
      <c r="F171" t="str">
        <f t="shared" si="117"/>
        <v>Baustoffe</v>
      </c>
      <c r="G171" s="36">
        <f t="shared" si="117"/>
        <v>873.61623320395495</v>
      </c>
      <c r="H171" s="36">
        <f t="shared" si="117"/>
        <v>0</v>
      </c>
      <c r="I171" s="36">
        <f t="shared" si="117"/>
        <v>0</v>
      </c>
      <c r="J171" s="36">
        <f t="shared" si="117"/>
        <v>1167.7090716840275</v>
      </c>
      <c r="K171" s="36">
        <f t="shared" si="117"/>
        <v>876.59625195071567</v>
      </c>
      <c r="L171" s="36">
        <f t="shared" si="117"/>
        <v>884.6607804783423</v>
      </c>
      <c r="M171" s="36">
        <f t="shared" si="117"/>
        <v>858.03442264146508</v>
      </c>
      <c r="N171" s="36">
        <f t="shared" si="117"/>
        <v>0</v>
      </c>
      <c r="O171" s="36">
        <f t="shared" si="117"/>
        <v>948.75948100513267</v>
      </c>
      <c r="P171" s="36">
        <f t="shared" si="117"/>
        <v>0</v>
      </c>
      <c r="Q171" s="36">
        <f t="shared" si="117"/>
        <v>794.4744076075425</v>
      </c>
      <c r="R171" s="36">
        <f t="shared" si="117"/>
        <v>0</v>
      </c>
      <c r="S171" s="36">
        <f t="shared" si="117"/>
        <v>958.67442935200006</v>
      </c>
      <c r="T171" s="36">
        <f t="shared" si="117"/>
        <v>0</v>
      </c>
      <c r="U171" s="36">
        <f t="shared" si="117"/>
        <v>0</v>
      </c>
      <c r="V171" s="36">
        <f t="shared" si="117"/>
        <v>0</v>
      </c>
      <c r="W171" s="36">
        <f t="shared" si="117"/>
        <v>0</v>
      </c>
      <c r="X171" s="36">
        <f t="shared" si="117"/>
        <v>0</v>
      </c>
      <c r="Y171" s="36">
        <f t="shared" si="117"/>
        <v>0</v>
      </c>
      <c r="Z171" s="36">
        <f t="shared" si="117"/>
        <v>0</v>
      </c>
      <c r="AA171" s="36">
        <f t="shared" si="117"/>
        <v>0</v>
      </c>
      <c r="AB171" s="36">
        <f t="shared" si="117"/>
        <v>0</v>
      </c>
      <c r="AC171" s="36">
        <f t="shared" si="117"/>
        <v>0</v>
      </c>
      <c r="AD171" s="36">
        <f t="shared" si="117"/>
        <v>0</v>
      </c>
      <c r="AE171" s="36">
        <f t="shared" si="117"/>
        <v>0</v>
      </c>
      <c r="AF171" s="36">
        <f t="shared" si="117"/>
        <v>0</v>
      </c>
      <c r="AG171" s="36">
        <f t="shared" ref="AG171:AU171" si="118">AG21</f>
        <v>0</v>
      </c>
      <c r="AH171" s="36">
        <f t="shared" si="118"/>
        <v>0</v>
      </c>
      <c r="AI171" s="36">
        <f t="shared" si="118"/>
        <v>0</v>
      </c>
      <c r="AJ171" s="36">
        <f t="shared" si="118"/>
        <v>0</v>
      </c>
      <c r="AK171" s="36">
        <f t="shared" si="118"/>
        <v>0</v>
      </c>
      <c r="AL171" s="36">
        <f t="shared" si="118"/>
        <v>0</v>
      </c>
      <c r="AM171" s="36">
        <f t="shared" si="118"/>
        <v>0</v>
      </c>
      <c r="AN171" s="36">
        <f t="shared" si="118"/>
        <v>0</v>
      </c>
      <c r="AO171" s="36">
        <f t="shared" si="118"/>
        <v>0</v>
      </c>
      <c r="AP171" s="36">
        <f t="shared" si="118"/>
        <v>0</v>
      </c>
      <c r="AQ171" s="36">
        <f t="shared" si="118"/>
        <v>0</v>
      </c>
      <c r="AR171" s="36">
        <f t="shared" si="118"/>
        <v>0</v>
      </c>
      <c r="AS171" s="36">
        <f t="shared" si="118"/>
        <v>0</v>
      </c>
      <c r="AT171" s="36">
        <f t="shared" si="118"/>
        <v>0</v>
      </c>
      <c r="AU171" s="36">
        <f t="shared" si="118"/>
        <v>0</v>
      </c>
    </row>
    <row r="172" spans="2:47" x14ac:dyDescent="0.25">
      <c r="B172" s="38">
        <v>20</v>
      </c>
      <c r="C172" t="str">
        <f t="shared" ref="C172:AF172" si="119">C22</f>
        <v>Aufbereitung Primärmaterial</v>
      </c>
      <c r="D172" t="str">
        <f t="shared" si="119"/>
        <v>Ablagerung Aushub</v>
      </c>
      <c r="E172" t="str">
        <f t="shared" si="119"/>
        <v>A86</v>
      </c>
      <c r="F172" t="str">
        <f t="shared" si="119"/>
        <v>Feinfraktion</v>
      </c>
      <c r="G172" s="36">
        <f t="shared" si="119"/>
        <v>56.531776763005816</v>
      </c>
      <c r="H172" s="36">
        <f t="shared" si="119"/>
        <v>0</v>
      </c>
      <c r="I172" s="36">
        <f t="shared" si="119"/>
        <v>0</v>
      </c>
      <c r="J172" s="36">
        <f t="shared" si="119"/>
        <v>108.18337881528488</v>
      </c>
      <c r="K172" s="36">
        <f t="shared" si="119"/>
        <v>84.835268841405281</v>
      </c>
      <c r="L172" s="36">
        <f t="shared" si="119"/>
        <v>94.119723045258269</v>
      </c>
      <c r="M172" s="36">
        <f t="shared" si="119"/>
        <v>59.215786985563867</v>
      </c>
      <c r="N172" s="36">
        <f t="shared" si="119"/>
        <v>0</v>
      </c>
      <c r="O172" s="36">
        <f t="shared" si="119"/>
        <v>56.292276380555386</v>
      </c>
      <c r="P172" s="36">
        <f t="shared" si="119"/>
        <v>0</v>
      </c>
      <c r="Q172" s="36">
        <f t="shared" si="119"/>
        <v>39.884697580191578</v>
      </c>
      <c r="R172" s="36">
        <f t="shared" si="119"/>
        <v>0</v>
      </c>
      <c r="S172" s="36">
        <f t="shared" si="119"/>
        <v>26.83867071655116</v>
      </c>
      <c r="T172" s="36">
        <f t="shared" si="119"/>
        <v>0</v>
      </c>
      <c r="U172" s="36">
        <f t="shared" si="119"/>
        <v>0</v>
      </c>
      <c r="V172" s="36">
        <f t="shared" si="119"/>
        <v>0</v>
      </c>
      <c r="W172" s="36">
        <f t="shared" si="119"/>
        <v>0</v>
      </c>
      <c r="X172" s="36">
        <f t="shared" si="119"/>
        <v>0</v>
      </c>
      <c r="Y172" s="36">
        <f t="shared" si="119"/>
        <v>0</v>
      </c>
      <c r="Z172" s="36">
        <f t="shared" si="119"/>
        <v>0</v>
      </c>
      <c r="AA172" s="36">
        <f t="shared" si="119"/>
        <v>0</v>
      </c>
      <c r="AB172" s="36">
        <f t="shared" si="119"/>
        <v>0</v>
      </c>
      <c r="AC172" s="36">
        <f t="shared" si="119"/>
        <v>0</v>
      </c>
      <c r="AD172" s="36">
        <f t="shared" si="119"/>
        <v>0</v>
      </c>
      <c r="AE172" s="36">
        <f t="shared" si="119"/>
        <v>0</v>
      </c>
      <c r="AF172" s="36">
        <f t="shared" si="119"/>
        <v>0</v>
      </c>
      <c r="AG172" s="36">
        <f t="shared" ref="AG172:AU172" si="120">AG22</f>
        <v>0</v>
      </c>
      <c r="AH172" s="36">
        <f t="shared" si="120"/>
        <v>0</v>
      </c>
      <c r="AI172" s="36">
        <f t="shared" si="120"/>
        <v>0</v>
      </c>
      <c r="AJ172" s="36">
        <f t="shared" si="120"/>
        <v>0</v>
      </c>
      <c r="AK172" s="36">
        <f t="shared" si="120"/>
        <v>0</v>
      </c>
      <c r="AL172" s="36">
        <f t="shared" si="120"/>
        <v>0</v>
      </c>
      <c r="AM172" s="36">
        <f t="shared" si="120"/>
        <v>0</v>
      </c>
      <c r="AN172" s="36">
        <f t="shared" si="120"/>
        <v>0</v>
      </c>
      <c r="AO172" s="36">
        <f t="shared" si="120"/>
        <v>0</v>
      </c>
      <c r="AP172" s="36">
        <f t="shared" si="120"/>
        <v>0</v>
      </c>
      <c r="AQ172" s="36">
        <f t="shared" si="120"/>
        <v>0</v>
      </c>
      <c r="AR172" s="36">
        <f t="shared" si="120"/>
        <v>0</v>
      </c>
      <c r="AS172" s="36">
        <f t="shared" si="120"/>
        <v>0</v>
      </c>
      <c r="AT172" s="36">
        <f t="shared" si="120"/>
        <v>0</v>
      </c>
      <c r="AU172" s="36">
        <f t="shared" si="120"/>
        <v>0</v>
      </c>
    </row>
    <row r="173" spans="2:47" x14ac:dyDescent="0.25">
      <c r="B173" s="38">
        <v>21</v>
      </c>
      <c r="C173" t="str">
        <f t="shared" ref="C173:AF173" si="121">C23</f>
        <v>Aufbereitung RC-Material</v>
      </c>
      <c r="D173" t="str">
        <f t="shared" si="121"/>
        <v>Deponien</v>
      </c>
      <c r="E173" t="str">
        <f t="shared" si="121"/>
        <v>A43</v>
      </c>
      <c r="F173" t="str">
        <f t="shared" si="121"/>
        <v>Feinfraktion</v>
      </c>
      <c r="G173" s="36">
        <f t="shared" si="121"/>
        <v>7.5485602061745887</v>
      </c>
      <c r="H173" s="36">
        <f t="shared" si="121"/>
        <v>0</v>
      </c>
      <c r="I173" s="36">
        <f t="shared" si="121"/>
        <v>0</v>
      </c>
      <c r="J173" s="36">
        <f t="shared" si="121"/>
        <v>11.556289698685619</v>
      </c>
      <c r="K173" s="36">
        <f t="shared" si="121"/>
        <v>3.2973101115331303</v>
      </c>
      <c r="L173" s="36">
        <f t="shared" si="121"/>
        <v>4.5190152246056465</v>
      </c>
      <c r="M173" s="36">
        <f t="shared" si="121"/>
        <v>4.7432744527273982</v>
      </c>
      <c r="N173" s="36">
        <f t="shared" si="121"/>
        <v>0</v>
      </c>
      <c r="O173" s="36">
        <f t="shared" si="121"/>
        <v>12.427262260156063</v>
      </c>
      <c r="P173" s="36">
        <f t="shared" si="121"/>
        <v>0</v>
      </c>
      <c r="Q173" s="36">
        <f t="shared" si="121"/>
        <v>17.902086398982789</v>
      </c>
      <c r="R173" s="36">
        <f t="shared" si="121"/>
        <v>0</v>
      </c>
      <c r="S173" s="36">
        <f t="shared" si="121"/>
        <v>11.275937247911608</v>
      </c>
      <c r="T173" s="36">
        <f t="shared" si="121"/>
        <v>0</v>
      </c>
      <c r="U173" s="36">
        <f t="shared" si="121"/>
        <v>0</v>
      </c>
      <c r="V173" s="36">
        <f t="shared" si="121"/>
        <v>0</v>
      </c>
      <c r="W173" s="36">
        <f t="shared" si="121"/>
        <v>0</v>
      </c>
      <c r="X173" s="36">
        <f t="shared" si="121"/>
        <v>0</v>
      </c>
      <c r="Y173" s="36">
        <f t="shared" si="121"/>
        <v>0</v>
      </c>
      <c r="Z173" s="36">
        <f t="shared" si="121"/>
        <v>0</v>
      </c>
      <c r="AA173" s="36">
        <f t="shared" si="121"/>
        <v>0</v>
      </c>
      <c r="AB173" s="36">
        <f t="shared" si="121"/>
        <v>0</v>
      </c>
      <c r="AC173" s="36">
        <f t="shared" si="121"/>
        <v>0</v>
      </c>
      <c r="AD173" s="36">
        <f t="shared" si="121"/>
        <v>0</v>
      </c>
      <c r="AE173" s="36">
        <f t="shared" si="121"/>
        <v>0</v>
      </c>
      <c r="AF173" s="36">
        <f t="shared" si="121"/>
        <v>0</v>
      </c>
      <c r="AG173" s="36">
        <f t="shared" ref="AG173:AU173" si="122">AG23</f>
        <v>0</v>
      </c>
      <c r="AH173" s="36">
        <f t="shared" si="122"/>
        <v>0</v>
      </c>
      <c r="AI173" s="36">
        <f t="shared" si="122"/>
        <v>0</v>
      </c>
      <c r="AJ173" s="36">
        <f t="shared" si="122"/>
        <v>0</v>
      </c>
      <c r="AK173" s="36">
        <f t="shared" si="122"/>
        <v>0</v>
      </c>
      <c r="AL173" s="36">
        <f t="shared" si="122"/>
        <v>0</v>
      </c>
      <c r="AM173" s="36">
        <f t="shared" si="122"/>
        <v>0</v>
      </c>
      <c r="AN173" s="36">
        <f t="shared" si="122"/>
        <v>0</v>
      </c>
      <c r="AO173" s="36">
        <f t="shared" si="122"/>
        <v>0</v>
      </c>
      <c r="AP173" s="36">
        <f t="shared" si="122"/>
        <v>0</v>
      </c>
      <c r="AQ173" s="36">
        <f t="shared" si="122"/>
        <v>0</v>
      </c>
      <c r="AR173" s="36">
        <f t="shared" si="122"/>
        <v>0</v>
      </c>
      <c r="AS173" s="36">
        <f t="shared" si="122"/>
        <v>0</v>
      </c>
      <c r="AT173" s="36">
        <f t="shared" si="122"/>
        <v>0</v>
      </c>
      <c r="AU173" s="36">
        <f t="shared" si="122"/>
        <v>0</v>
      </c>
    </row>
    <row r="174" spans="2:47" x14ac:dyDescent="0.25">
      <c r="B174" s="38">
        <v>22</v>
      </c>
      <c r="C174" t="str">
        <f t="shared" ref="C174:AF174" si="123">C24</f>
        <v>Umland</v>
      </c>
      <c r="D174" t="str">
        <f t="shared" si="123"/>
        <v>Triage Rückbaumaterial</v>
      </c>
      <c r="E174" t="str">
        <f t="shared" si="123"/>
        <v>A02</v>
      </c>
      <c r="F174" t="str">
        <f t="shared" si="123"/>
        <v>Rückbaumaterial</v>
      </c>
      <c r="G174" s="36">
        <f t="shared" si="123"/>
        <v>35</v>
      </c>
      <c r="H174" s="36">
        <f t="shared" si="123"/>
        <v>0</v>
      </c>
      <c r="I174" s="36">
        <f t="shared" si="123"/>
        <v>0</v>
      </c>
      <c r="J174" s="36">
        <f t="shared" si="123"/>
        <v>33.060002962050859</v>
      </c>
      <c r="K174" s="36">
        <f t="shared" si="123"/>
        <v>30</v>
      </c>
      <c r="L174" s="36">
        <f t="shared" si="123"/>
        <v>29.766863696053399</v>
      </c>
      <c r="M174" s="36">
        <f t="shared" si="123"/>
        <v>12.42637499130403</v>
      </c>
      <c r="N174" s="36">
        <f t="shared" si="123"/>
        <v>0</v>
      </c>
      <c r="O174" s="36">
        <f t="shared" si="123"/>
        <v>13.311</v>
      </c>
      <c r="P174" s="36">
        <f t="shared" si="123"/>
        <v>0</v>
      </c>
      <c r="Q174" s="36">
        <f t="shared" si="123"/>
        <v>55.307222677037338</v>
      </c>
      <c r="R174" s="36">
        <f t="shared" si="123"/>
        <v>0</v>
      </c>
      <c r="S174" s="36">
        <f t="shared" si="123"/>
        <v>5.0237000251238282</v>
      </c>
      <c r="T174" s="36">
        <f t="shared" si="123"/>
        <v>0</v>
      </c>
      <c r="U174" s="36">
        <f t="shared" si="123"/>
        <v>0</v>
      </c>
      <c r="V174" s="36">
        <f t="shared" si="123"/>
        <v>0</v>
      </c>
      <c r="W174" s="36">
        <f t="shared" si="123"/>
        <v>0</v>
      </c>
      <c r="X174" s="36">
        <f t="shared" si="123"/>
        <v>0</v>
      </c>
      <c r="Y174" s="36">
        <f t="shared" si="123"/>
        <v>0</v>
      </c>
      <c r="Z174" s="36">
        <f t="shared" si="123"/>
        <v>0</v>
      </c>
      <c r="AA174" s="36">
        <f t="shared" si="123"/>
        <v>0</v>
      </c>
      <c r="AB174" s="36">
        <f t="shared" si="123"/>
        <v>0</v>
      </c>
      <c r="AC174" s="36">
        <f t="shared" si="123"/>
        <v>0</v>
      </c>
      <c r="AD174" s="36">
        <f t="shared" si="123"/>
        <v>0</v>
      </c>
      <c r="AE174" s="36">
        <f t="shared" si="123"/>
        <v>0</v>
      </c>
      <c r="AF174" s="36">
        <f t="shared" si="123"/>
        <v>0</v>
      </c>
      <c r="AG174" s="36">
        <f t="shared" ref="AG174:AU174" si="124">AG24</f>
        <v>0</v>
      </c>
      <c r="AH174" s="36">
        <f t="shared" si="124"/>
        <v>0</v>
      </c>
      <c r="AI174" s="36">
        <f t="shared" si="124"/>
        <v>0</v>
      </c>
      <c r="AJ174" s="36">
        <f t="shared" si="124"/>
        <v>0</v>
      </c>
      <c r="AK174" s="36">
        <f t="shared" si="124"/>
        <v>0</v>
      </c>
      <c r="AL174" s="36">
        <f t="shared" si="124"/>
        <v>0</v>
      </c>
      <c r="AM174" s="36">
        <f t="shared" si="124"/>
        <v>0</v>
      </c>
      <c r="AN174" s="36">
        <f t="shared" si="124"/>
        <v>0</v>
      </c>
      <c r="AO174" s="36">
        <f t="shared" si="124"/>
        <v>0</v>
      </c>
      <c r="AP174" s="36">
        <f t="shared" si="124"/>
        <v>0</v>
      </c>
      <c r="AQ174" s="36">
        <f t="shared" si="124"/>
        <v>0</v>
      </c>
      <c r="AR174" s="36">
        <f t="shared" si="124"/>
        <v>0</v>
      </c>
      <c r="AS174" s="36">
        <f t="shared" si="124"/>
        <v>0</v>
      </c>
      <c r="AT174" s="36">
        <f t="shared" si="124"/>
        <v>0</v>
      </c>
      <c r="AU174" s="36">
        <f t="shared" si="124"/>
        <v>0</v>
      </c>
    </row>
    <row r="175" spans="2:47" ht="38.5" customHeight="1" x14ac:dyDescent="0.25">
      <c r="B175" s="38">
        <v>23</v>
      </c>
      <c r="C175" s="35" t="s">
        <v>82</v>
      </c>
      <c r="D175" s="35" t="s">
        <v>25</v>
      </c>
      <c r="E175" s="35" t="s">
        <v>8</v>
      </c>
      <c r="F175" s="35" t="s">
        <v>86</v>
      </c>
      <c r="G175" s="36"/>
      <c r="H175" s="36"/>
      <c r="I175" s="36"/>
      <c r="J175" s="36"/>
      <c r="K175" s="36"/>
      <c r="L175" s="36"/>
      <c r="M175" s="36">
        <v>210.43257214306917</v>
      </c>
      <c r="N175" s="36"/>
      <c r="O175" s="36">
        <v>220.00124190503703</v>
      </c>
      <c r="P175" s="36"/>
      <c r="Q175" s="36">
        <v>160.94726273990662</v>
      </c>
      <c r="R175" s="36"/>
      <c r="S175" s="36">
        <v>79.35149429719317</v>
      </c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</row>
    <row r="176" spans="2:47" x14ac:dyDescent="0.25">
      <c r="B176" s="38">
        <v>24</v>
      </c>
      <c r="C176" s="35" t="s">
        <v>83</v>
      </c>
      <c r="D176" s="35" t="s">
        <v>25</v>
      </c>
      <c r="E176" s="35" t="s">
        <v>76</v>
      </c>
      <c r="F176" s="35" t="s">
        <v>87</v>
      </c>
      <c r="G176" s="36"/>
      <c r="H176" s="36"/>
      <c r="I176" s="36"/>
      <c r="J176" s="36"/>
      <c r="K176" s="36"/>
      <c r="L176" s="36"/>
      <c r="M176" s="36">
        <v>60</v>
      </c>
      <c r="N176" s="36"/>
      <c r="O176" s="36">
        <v>63</v>
      </c>
      <c r="P176" s="36"/>
      <c r="Q176" s="36">
        <v>75</v>
      </c>
      <c r="R176" s="36"/>
      <c r="S176" s="36">
        <v>96</v>
      </c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</row>
    <row r="177" spans="2:47" x14ac:dyDescent="0.25">
      <c r="B177" s="38">
        <v>25</v>
      </c>
      <c r="C177" s="35" t="s">
        <v>31</v>
      </c>
      <c r="D177" s="35" t="s">
        <v>82</v>
      </c>
      <c r="E177" s="35" t="s">
        <v>15</v>
      </c>
      <c r="F177" s="35" t="s">
        <v>29</v>
      </c>
      <c r="G177" s="36"/>
      <c r="H177" s="36"/>
      <c r="I177" s="36"/>
      <c r="J177" s="36"/>
      <c r="K177" s="36"/>
      <c r="L177" s="36"/>
      <c r="M177" s="36">
        <v>789.18001969735269</v>
      </c>
      <c r="N177" s="36"/>
      <c r="O177" s="36">
        <v>676.48584557642869</v>
      </c>
      <c r="P177" s="36"/>
      <c r="Q177" s="36">
        <v>603.35639407352426</v>
      </c>
      <c r="R177" s="36"/>
      <c r="S177" s="36">
        <v>768.33939225401161</v>
      </c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</row>
    <row r="178" spans="2:47" x14ac:dyDescent="0.25">
      <c r="B178" s="38">
        <v>26</v>
      </c>
      <c r="C178" s="35" t="s">
        <v>31</v>
      </c>
      <c r="D178" s="35" t="s">
        <v>27</v>
      </c>
      <c r="E178" s="35" t="s">
        <v>77</v>
      </c>
      <c r="F178" s="35" t="s">
        <v>29</v>
      </c>
      <c r="G178" s="36"/>
      <c r="H178" s="36"/>
      <c r="I178" s="36"/>
      <c r="J178" s="36"/>
      <c r="K178" s="36">
        <v>3</v>
      </c>
      <c r="L178" s="36">
        <v>0</v>
      </c>
      <c r="M178" s="36">
        <v>0</v>
      </c>
      <c r="N178" s="36"/>
      <c r="O178" s="36">
        <v>0</v>
      </c>
      <c r="P178" s="36"/>
      <c r="Q178" s="36">
        <v>0</v>
      </c>
      <c r="R178" s="36"/>
      <c r="S178" s="36">
        <v>0</v>
      </c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</row>
    <row r="179" spans="2:47" x14ac:dyDescent="0.25">
      <c r="B179" s="38">
        <v>27</v>
      </c>
      <c r="C179" s="35" t="s">
        <v>31</v>
      </c>
      <c r="D179" s="35" t="s">
        <v>27</v>
      </c>
      <c r="E179" s="35" t="s">
        <v>78</v>
      </c>
      <c r="F179" s="35" t="s">
        <v>29</v>
      </c>
      <c r="G179" s="36"/>
      <c r="H179" s="36"/>
      <c r="I179" s="36"/>
      <c r="J179" s="36"/>
      <c r="K179" s="36">
        <v>37.700000000000003</v>
      </c>
      <c r="L179" s="36">
        <v>31</v>
      </c>
      <c r="M179" s="36">
        <v>43</v>
      </c>
      <c r="N179" s="36"/>
      <c r="O179" s="36">
        <v>41.2</v>
      </c>
      <c r="P179" s="36"/>
      <c r="Q179" s="36">
        <v>91</v>
      </c>
      <c r="R179" s="36"/>
      <c r="S179" s="36">
        <v>81</v>
      </c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</row>
    <row r="180" spans="2:47" x14ac:dyDescent="0.25">
      <c r="B180" s="38">
        <v>28</v>
      </c>
      <c r="C180" s="35" t="s">
        <v>31</v>
      </c>
      <c r="D180" s="35" t="s">
        <v>83</v>
      </c>
      <c r="E180" s="35" t="s">
        <v>79</v>
      </c>
      <c r="F180" s="35" t="s">
        <v>29</v>
      </c>
      <c r="G180" s="36"/>
      <c r="H180" s="36"/>
      <c r="I180" s="36"/>
      <c r="J180" s="36"/>
      <c r="K180" s="36"/>
      <c r="L180" s="36"/>
      <c r="M180" s="36">
        <v>26</v>
      </c>
      <c r="N180" s="36"/>
      <c r="O180" s="36">
        <v>19.100000000000001</v>
      </c>
      <c r="P180" s="36"/>
      <c r="Q180" s="36">
        <v>25</v>
      </c>
      <c r="R180" s="36"/>
      <c r="S180" s="36">
        <v>34</v>
      </c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</row>
    <row r="181" spans="2:47" x14ac:dyDescent="0.25">
      <c r="B181" s="38">
        <v>29</v>
      </c>
      <c r="C181" s="35" t="s">
        <v>82</v>
      </c>
      <c r="D181" s="35" t="s">
        <v>84</v>
      </c>
      <c r="E181" s="35" t="s">
        <v>18</v>
      </c>
      <c r="F181" s="35" t="s">
        <v>86</v>
      </c>
      <c r="G181" s="36"/>
      <c r="H181" s="36"/>
      <c r="I181" s="36"/>
      <c r="J181" s="36"/>
      <c r="K181" s="36"/>
      <c r="L181" s="36"/>
      <c r="M181" s="36">
        <v>563.37715671396768</v>
      </c>
      <c r="N181" s="36"/>
      <c r="O181" s="36">
        <v>534.63324325636552</v>
      </c>
      <c r="P181" s="36"/>
      <c r="Q181" s="36">
        <v>457.55954767872367</v>
      </c>
      <c r="R181" s="36"/>
      <c r="S181" s="36">
        <v>496.20656974044516</v>
      </c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</row>
    <row r="182" spans="2:47" x14ac:dyDescent="0.25">
      <c r="B182" s="38">
        <v>30</v>
      </c>
      <c r="C182" s="35" t="s">
        <v>83</v>
      </c>
      <c r="D182" s="35" t="s">
        <v>85</v>
      </c>
      <c r="E182" s="35" t="s">
        <v>80</v>
      </c>
      <c r="F182" s="35" t="s">
        <v>87</v>
      </c>
      <c r="G182" s="36"/>
      <c r="H182" s="36"/>
      <c r="I182" s="36"/>
      <c r="J182" s="36"/>
      <c r="K182" s="36"/>
      <c r="L182" s="36"/>
      <c r="M182" s="36">
        <v>102.30795014984632</v>
      </c>
      <c r="N182" s="36"/>
      <c r="O182" s="36">
        <v>103.96638170903871</v>
      </c>
      <c r="P182" s="36"/>
      <c r="Q182" s="36">
        <v>132.92911168691236</v>
      </c>
      <c r="R182" s="36"/>
      <c r="S182" s="36">
        <v>96.164218433263443</v>
      </c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</row>
    <row r="183" spans="2:47" x14ac:dyDescent="0.25">
      <c r="B183" s="38">
        <v>31</v>
      </c>
      <c r="C183" s="35" t="s">
        <v>84</v>
      </c>
      <c r="D183" s="35" t="s">
        <v>51</v>
      </c>
      <c r="E183" s="35" t="s">
        <v>42</v>
      </c>
      <c r="F183" s="35" t="s">
        <v>86</v>
      </c>
      <c r="G183" s="36"/>
      <c r="H183" s="36"/>
      <c r="I183" s="36"/>
      <c r="J183" s="36"/>
      <c r="K183" s="36"/>
      <c r="L183" s="36"/>
      <c r="M183" s="36">
        <v>563.07135030664665</v>
      </c>
      <c r="N183" s="36"/>
      <c r="O183" s="36">
        <v>589.45014552064822</v>
      </c>
      <c r="P183" s="36"/>
      <c r="Q183" s="36">
        <v>502.39514219441759</v>
      </c>
      <c r="R183" s="36"/>
      <c r="S183" s="36">
        <v>646.96561567296521</v>
      </c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</row>
    <row r="184" spans="2:47" x14ac:dyDescent="0.25">
      <c r="B184" s="38">
        <v>32</v>
      </c>
      <c r="C184" s="35" t="s">
        <v>85</v>
      </c>
      <c r="D184" s="35" t="s">
        <v>51</v>
      </c>
      <c r="E184" s="35" t="s">
        <v>81</v>
      </c>
      <c r="F184" s="35" t="s">
        <v>87</v>
      </c>
      <c r="G184" s="36"/>
      <c r="H184" s="36"/>
      <c r="I184" s="36"/>
      <c r="J184" s="36"/>
      <c r="K184" s="36"/>
      <c r="L184" s="36"/>
      <c r="M184" s="36">
        <v>88.307950149846334</v>
      </c>
      <c r="N184" s="36"/>
      <c r="O184" s="36">
        <v>83.966381709038714</v>
      </c>
      <c r="P184" s="36"/>
      <c r="Q184" s="36">
        <v>93.929111686912364</v>
      </c>
      <c r="R184" s="36"/>
      <c r="S184" s="36">
        <v>95.164218433263443</v>
      </c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</row>
    <row r="185" spans="2:47" ht="25.75" customHeight="1" x14ac:dyDescent="0.25">
      <c r="B185" s="38">
        <v>33</v>
      </c>
      <c r="C185" s="35" t="s">
        <v>91</v>
      </c>
      <c r="D185" s="35" t="s">
        <v>25</v>
      </c>
      <c r="E185" s="35" t="s">
        <v>92</v>
      </c>
      <c r="F185" s="35" t="s">
        <v>29</v>
      </c>
      <c r="G185" s="36"/>
      <c r="H185" s="36"/>
      <c r="I185" s="36"/>
      <c r="J185" s="36"/>
      <c r="K185" s="36"/>
      <c r="L185" s="36"/>
      <c r="M185" s="36">
        <v>289.99949310819176</v>
      </c>
      <c r="N185" s="36"/>
      <c r="O185" s="36">
        <v>189.99822156401575</v>
      </c>
      <c r="P185" s="36"/>
      <c r="Q185" s="36">
        <v>379.93188343500867</v>
      </c>
      <c r="R185" s="36"/>
      <c r="S185" s="36">
        <v>284.33609993445168</v>
      </c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</row>
    <row r="200" spans="2:47" ht="58.75" customHeight="1" x14ac:dyDescent="0.4">
      <c r="B200" s="37" t="s">
        <v>123</v>
      </c>
    </row>
    <row r="201" spans="2:47" s="1" customFormat="1" ht="13" x14ac:dyDescent="0.3">
      <c r="G201" s="1">
        <f>G1</f>
        <v>2010</v>
      </c>
      <c r="H201" s="1">
        <f t="shared" ref="H201:AF201" si="125">H1</f>
        <v>2011</v>
      </c>
      <c r="I201" s="1">
        <f t="shared" si="125"/>
        <v>2012</v>
      </c>
      <c r="J201" s="1">
        <f t="shared" si="125"/>
        <v>2013</v>
      </c>
      <c r="K201" s="1">
        <f t="shared" si="125"/>
        <v>2014</v>
      </c>
      <c r="L201" s="1">
        <f t="shared" si="125"/>
        <v>2015</v>
      </c>
      <c r="M201" s="1">
        <f t="shared" si="125"/>
        <v>2016</v>
      </c>
      <c r="N201" s="1">
        <f t="shared" si="125"/>
        <v>2017</v>
      </c>
      <c r="O201" s="1">
        <f t="shared" si="125"/>
        <v>2018</v>
      </c>
      <c r="P201" s="1">
        <f t="shared" si="125"/>
        <v>2019</v>
      </c>
      <c r="Q201" s="1">
        <f t="shared" si="125"/>
        <v>2020</v>
      </c>
      <c r="R201" s="1">
        <f t="shared" si="125"/>
        <v>2021</v>
      </c>
      <c r="S201" s="1">
        <f t="shared" si="125"/>
        <v>2022</v>
      </c>
      <c r="T201" s="1">
        <f t="shared" si="125"/>
        <v>2023</v>
      </c>
      <c r="U201" s="1">
        <f t="shared" si="125"/>
        <v>2024</v>
      </c>
      <c r="V201" s="1">
        <f t="shared" si="125"/>
        <v>2025</v>
      </c>
      <c r="W201" s="1">
        <f t="shared" si="125"/>
        <v>2026</v>
      </c>
      <c r="X201" s="1">
        <f t="shared" si="125"/>
        <v>2027</v>
      </c>
      <c r="Y201" s="1">
        <f t="shared" si="125"/>
        <v>2028</v>
      </c>
      <c r="Z201" s="1">
        <f t="shared" si="125"/>
        <v>2029</v>
      </c>
      <c r="AA201" s="1">
        <f t="shared" si="125"/>
        <v>2030</v>
      </c>
      <c r="AB201" s="1">
        <f t="shared" si="125"/>
        <v>2031</v>
      </c>
      <c r="AC201" s="1">
        <f t="shared" si="125"/>
        <v>2032</v>
      </c>
      <c r="AD201" s="1">
        <f t="shared" si="125"/>
        <v>2033</v>
      </c>
      <c r="AE201" s="1">
        <f t="shared" si="125"/>
        <v>2034</v>
      </c>
      <c r="AF201" s="1">
        <f t="shared" si="125"/>
        <v>2035</v>
      </c>
      <c r="AG201" s="1">
        <f t="shared" ref="AG201:AU201" si="126">AG1</f>
        <v>2036</v>
      </c>
      <c r="AH201" s="1">
        <f t="shared" si="126"/>
        <v>2037</v>
      </c>
      <c r="AI201" s="1">
        <f t="shared" si="126"/>
        <v>2038</v>
      </c>
      <c r="AJ201" s="1">
        <f t="shared" si="126"/>
        <v>2039</v>
      </c>
      <c r="AK201" s="1">
        <f t="shared" si="126"/>
        <v>2040</v>
      </c>
      <c r="AL201" s="1">
        <f t="shared" si="126"/>
        <v>2041</v>
      </c>
      <c r="AM201" s="1">
        <f t="shared" si="126"/>
        <v>2042</v>
      </c>
      <c r="AN201" s="1">
        <f t="shared" si="126"/>
        <v>2043</v>
      </c>
      <c r="AO201" s="1">
        <f t="shared" si="126"/>
        <v>2044</v>
      </c>
      <c r="AP201" s="1">
        <f t="shared" si="126"/>
        <v>2045</v>
      </c>
      <c r="AQ201" s="1">
        <f t="shared" si="126"/>
        <v>2046</v>
      </c>
      <c r="AR201" s="1">
        <f t="shared" si="126"/>
        <v>2047</v>
      </c>
      <c r="AS201" s="1">
        <f t="shared" si="126"/>
        <v>2048</v>
      </c>
      <c r="AT201" s="1">
        <f t="shared" si="126"/>
        <v>2049</v>
      </c>
      <c r="AU201" s="1">
        <f t="shared" si="126"/>
        <v>2050</v>
      </c>
    </row>
    <row r="202" spans="2:47" x14ac:dyDescent="0.25">
      <c r="C202" s="9" t="str">
        <f>C2</f>
        <v>Von</v>
      </c>
      <c r="D202" s="9" t="str">
        <f t="shared" ref="D202:AF202" si="127">D2</f>
        <v>Nach</v>
      </c>
      <c r="E202" s="9" t="str">
        <f t="shared" si="127"/>
        <v>Kürzel -- ab 2016</v>
      </c>
      <c r="F202" s="9" t="str">
        <f t="shared" si="127"/>
        <v>Bezeichnung</v>
      </c>
      <c r="G202" s="9" t="str">
        <f t="shared" si="127"/>
        <v>Wert [1000 m3 fest]</v>
      </c>
      <c r="H202" s="9" t="str">
        <f t="shared" si="127"/>
        <v>Wert [1000 m3 fest]</v>
      </c>
      <c r="I202" s="9" t="str">
        <f t="shared" si="127"/>
        <v>Wert [1000 m3 fest]</v>
      </c>
      <c r="J202" s="9" t="str">
        <f t="shared" si="127"/>
        <v>Wert [1000 m3 fest]</v>
      </c>
      <c r="K202" s="9" t="str">
        <f t="shared" si="127"/>
        <v>Wert [1000 m3 fest]</v>
      </c>
      <c r="L202" s="9" t="str">
        <f t="shared" si="127"/>
        <v>Wert [1000 m3 fest]</v>
      </c>
      <c r="M202" s="9" t="str">
        <f t="shared" si="127"/>
        <v>Wert [1000 m3 fest]</v>
      </c>
      <c r="N202" s="9" t="str">
        <f t="shared" si="127"/>
        <v>Wert [1000 m3 fest]</v>
      </c>
      <c r="O202" s="9" t="str">
        <f t="shared" si="127"/>
        <v>Wert [1000 m3 fest]</v>
      </c>
      <c r="P202" s="9" t="str">
        <f t="shared" si="127"/>
        <v>Wert [1000 m3 fest]</v>
      </c>
      <c r="Q202" s="9" t="str">
        <f t="shared" si="127"/>
        <v>Wert [1000 m3 fest]</v>
      </c>
      <c r="R202" s="9" t="str">
        <f t="shared" si="127"/>
        <v>Wert [1000 m3 fest]</v>
      </c>
      <c r="S202" s="9" t="str">
        <f t="shared" si="127"/>
        <v>Wert [1000 m3 fest]</v>
      </c>
      <c r="T202" s="9" t="str">
        <f t="shared" si="127"/>
        <v>Wert [1000 m3 fest]</v>
      </c>
      <c r="U202" s="9" t="str">
        <f t="shared" si="127"/>
        <v>Wert [1000 m3 fest]</v>
      </c>
      <c r="V202" s="9" t="str">
        <f t="shared" si="127"/>
        <v>Wert [1000 m3 fest]</v>
      </c>
      <c r="W202" s="9" t="str">
        <f t="shared" si="127"/>
        <v>Wert [1000 m3 fest]</v>
      </c>
      <c r="X202" s="9" t="str">
        <f t="shared" si="127"/>
        <v>Wert [1000 m3 fest]</v>
      </c>
      <c r="Y202" s="9" t="str">
        <f t="shared" si="127"/>
        <v>Wert [1000 m3 fest]</v>
      </c>
      <c r="Z202" s="9" t="str">
        <f t="shared" si="127"/>
        <v>Wert [1000 m3 fest]</v>
      </c>
      <c r="AA202" s="9" t="str">
        <f t="shared" si="127"/>
        <v>Wert [1000 m3 fest]</v>
      </c>
      <c r="AB202" s="9" t="str">
        <f t="shared" si="127"/>
        <v>Wert [1000 m3 fest]</v>
      </c>
      <c r="AC202" s="9" t="str">
        <f t="shared" si="127"/>
        <v>Wert [1000 m3 fest]</v>
      </c>
      <c r="AD202" s="9" t="str">
        <f t="shared" si="127"/>
        <v>Wert [1000 m3 fest]</v>
      </c>
      <c r="AE202" s="9" t="str">
        <f t="shared" si="127"/>
        <v>Wert [1000 m3 fest]</v>
      </c>
      <c r="AF202" s="9" t="str">
        <f t="shared" si="127"/>
        <v>Wert [1000 m3 fest]</v>
      </c>
      <c r="AG202" s="9" t="str">
        <f t="shared" ref="AG202:AU202" si="128">AG2</f>
        <v>Wert [1000 m3 fest]</v>
      </c>
      <c r="AH202" s="9" t="str">
        <f t="shared" si="128"/>
        <v>Wert [1000 m3 fest]</v>
      </c>
      <c r="AI202" s="9" t="str">
        <f t="shared" si="128"/>
        <v>Wert [1000 m3 fest]</v>
      </c>
      <c r="AJ202" s="9" t="str">
        <f t="shared" si="128"/>
        <v>Wert [1000 m3 fest]</v>
      </c>
      <c r="AK202" s="9" t="str">
        <f t="shared" si="128"/>
        <v>Wert [1000 m3 fest]</v>
      </c>
      <c r="AL202" s="9" t="str">
        <f t="shared" si="128"/>
        <v>Wert [1000 m3 fest]</v>
      </c>
      <c r="AM202" s="9" t="str">
        <f t="shared" si="128"/>
        <v>Wert [1000 m3 fest]</v>
      </c>
      <c r="AN202" s="9" t="str">
        <f t="shared" si="128"/>
        <v>Wert [1000 m3 fest]</v>
      </c>
      <c r="AO202" s="9" t="str">
        <f t="shared" si="128"/>
        <v>Wert [1000 m3 fest]</v>
      </c>
      <c r="AP202" s="9" t="str">
        <f t="shared" si="128"/>
        <v>Wert [1000 m3 fest]</v>
      </c>
      <c r="AQ202" s="9" t="str">
        <f t="shared" si="128"/>
        <v>Wert [1000 m3 fest]</v>
      </c>
      <c r="AR202" s="9" t="str">
        <f t="shared" si="128"/>
        <v>Wert [1000 m3 fest]</v>
      </c>
      <c r="AS202" s="9" t="str">
        <f t="shared" si="128"/>
        <v>Wert [1000 m3 fest]</v>
      </c>
      <c r="AT202" s="9" t="str">
        <f t="shared" si="128"/>
        <v>Wert [1000 m3 fest]</v>
      </c>
      <c r="AU202" s="9" t="str">
        <f t="shared" si="128"/>
        <v>Wert [1000 m3 fest]</v>
      </c>
    </row>
    <row r="203" spans="2:47" x14ac:dyDescent="0.25">
      <c r="B203" s="38">
        <v>1</v>
      </c>
      <c r="C203" s="39" t="s">
        <v>93</v>
      </c>
      <c r="D203" s="39" t="s">
        <v>94</v>
      </c>
      <c r="E203" s="39" t="s">
        <v>37</v>
      </c>
      <c r="F203" s="39" t="s">
        <v>28</v>
      </c>
    </row>
    <row r="204" spans="2:47" x14ac:dyDescent="0.25">
      <c r="B204" s="38">
        <v>2</v>
      </c>
      <c r="C204" s="39" t="s">
        <v>93</v>
      </c>
      <c r="D204" s="39" t="s">
        <v>95</v>
      </c>
      <c r="E204" s="39" t="s">
        <v>38</v>
      </c>
      <c r="F204" s="39" t="s">
        <v>29</v>
      </c>
    </row>
    <row r="205" spans="2:47" x14ac:dyDescent="0.25">
      <c r="B205" s="38">
        <v>3</v>
      </c>
      <c r="C205" s="39" t="s">
        <v>94</v>
      </c>
      <c r="D205" s="39" t="s">
        <v>96</v>
      </c>
      <c r="E205" s="39" t="s">
        <v>9</v>
      </c>
      <c r="F205" s="39" t="s">
        <v>97</v>
      </c>
      <c r="M205">
        <v>38.270566666666667</v>
      </c>
      <c r="O205">
        <v>33.379807692307686</v>
      </c>
      <c r="Q205">
        <v>82.662000000000006</v>
      </c>
      <c r="S205">
        <v>46.390384615384619</v>
      </c>
    </row>
    <row r="206" spans="2:47" x14ac:dyDescent="0.25">
      <c r="B206" s="38">
        <v>4</v>
      </c>
      <c r="C206" s="39" t="s">
        <v>30</v>
      </c>
      <c r="D206" s="39" t="s">
        <v>32</v>
      </c>
      <c r="E206" s="39" t="s">
        <v>10</v>
      </c>
      <c r="F206" s="39" t="s">
        <v>28</v>
      </c>
      <c r="M206">
        <v>156.9366666666667</v>
      </c>
      <c r="O206">
        <v>247.94583333333335</v>
      </c>
      <c r="Q206">
        <v>178.88499999999999</v>
      </c>
      <c r="S206">
        <v>188.26083333333335</v>
      </c>
    </row>
    <row r="207" spans="2:47" x14ac:dyDescent="0.25">
      <c r="B207" s="38">
        <v>5</v>
      </c>
      <c r="C207" s="39" t="s">
        <v>30</v>
      </c>
      <c r="D207" s="39" t="s">
        <v>26</v>
      </c>
      <c r="E207" s="39" t="s">
        <v>11</v>
      </c>
      <c r="F207" s="39" t="s">
        <v>39</v>
      </c>
    </row>
    <row r="208" spans="2:47" x14ac:dyDescent="0.25">
      <c r="B208" s="38">
        <v>6</v>
      </c>
      <c r="C208" s="39" t="s">
        <v>98</v>
      </c>
      <c r="D208" s="39" t="s">
        <v>96</v>
      </c>
      <c r="E208" s="39" t="s">
        <v>12</v>
      </c>
      <c r="F208" s="39" t="s">
        <v>44</v>
      </c>
    </row>
    <row r="209" spans="2:19" x14ac:dyDescent="0.25">
      <c r="B209" s="38">
        <v>7</v>
      </c>
      <c r="C209" s="39" t="s">
        <v>98</v>
      </c>
      <c r="D209" s="39" t="s">
        <v>99</v>
      </c>
      <c r="E209" s="39" t="s">
        <v>13</v>
      </c>
      <c r="F209" s="39" t="s">
        <v>55</v>
      </c>
      <c r="M209">
        <v>174.7766666666667</v>
      </c>
      <c r="O209">
        <v>199.85833333333335</v>
      </c>
      <c r="Q209">
        <v>166.00749999999999</v>
      </c>
      <c r="S209">
        <v>190.5275</v>
      </c>
    </row>
    <row r="210" spans="2:19" x14ac:dyDescent="0.25">
      <c r="B210" s="38">
        <v>8</v>
      </c>
      <c r="C210" s="39" t="s">
        <v>95</v>
      </c>
      <c r="D210" s="39" t="s">
        <v>93</v>
      </c>
      <c r="E210" s="39" t="s">
        <v>14</v>
      </c>
      <c r="F210" s="39" t="s">
        <v>40</v>
      </c>
    </row>
    <row r="211" spans="2:19" x14ac:dyDescent="0.25">
      <c r="B211" s="38">
        <v>9</v>
      </c>
      <c r="C211" s="39" t="s">
        <v>31</v>
      </c>
      <c r="D211" s="39" t="s">
        <v>27</v>
      </c>
      <c r="E211" s="39" t="s">
        <v>77</v>
      </c>
      <c r="F211" s="39" t="s">
        <v>100</v>
      </c>
      <c r="M211">
        <v>0</v>
      </c>
      <c r="O211">
        <v>0</v>
      </c>
      <c r="Q211">
        <v>0</v>
      </c>
      <c r="S211">
        <v>0</v>
      </c>
    </row>
    <row r="212" spans="2:19" x14ac:dyDescent="0.25">
      <c r="B212" s="38">
        <v>10</v>
      </c>
      <c r="C212" s="39" t="s">
        <v>31</v>
      </c>
      <c r="D212" s="39" t="s">
        <v>27</v>
      </c>
      <c r="E212" s="39" t="s">
        <v>78</v>
      </c>
      <c r="F212" s="39" t="s">
        <v>101</v>
      </c>
      <c r="M212">
        <v>42.919499999999999</v>
      </c>
      <c r="O212">
        <v>41.192</v>
      </c>
      <c r="Q212">
        <v>91.39</v>
      </c>
      <c r="S212">
        <v>80.59</v>
      </c>
    </row>
    <row r="213" spans="2:19" x14ac:dyDescent="0.25">
      <c r="B213" s="38">
        <v>11</v>
      </c>
      <c r="C213" s="39" t="s">
        <v>95</v>
      </c>
      <c r="D213" s="39" t="s">
        <v>102</v>
      </c>
      <c r="E213" s="39" t="s">
        <v>15</v>
      </c>
      <c r="F213" s="39" t="s">
        <v>29</v>
      </c>
      <c r="M213">
        <v>790.0003333333334</v>
      </c>
      <c r="O213">
        <v>674.64</v>
      </c>
      <c r="Q213">
        <v>602.55600000000004</v>
      </c>
      <c r="S213">
        <v>768.04899999999998</v>
      </c>
    </row>
    <row r="214" spans="2:19" x14ac:dyDescent="0.25">
      <c r="B214" s="38">
        <v>12</v>
      </c>
      <c r="C214" s="39" t="s">
        <v>95</v>
      </c>
      <c r="D214" s="39" t="s">
        <v>103</v>
      </c>
      <c r="E214" s="39" t="s">
        <v>17</v>
      </c>
      <c r="F214" s="39" t="s">
        <v>41</v>
      </c>
      <c r="M214">
        <v>0</v>
      </c>
      <c r="O214">
        <v>0</v>
      </c>
      <c r="Q214">
        <v>0</v>
      </c>
      <c r="S214">
        <v>0</v>
      </c>
    </row>
    <row r="215" spans="2:19" x14ac:dyDescent="0.25">
      <c r="B215" s="38">
        <v>13</v>
      </c>
      <c r="C215" s="39" t="s">
        <v>31</v>
      </c>
      <c r="D215" s="39" t="s">
        <v>104</v>
      </c>
      <c r="E215" s="39" t="s">
        <v>79</v>
      </c>
      <c r="F215" s="39" t="s">
        <v>29</v>
      </c>
      <c r="M215">
        <v>25.832999999999998</v>
      </c>
      <c r="O215">
        <v>19.172999999999998</v>
      </c>
      <c r="Q215">
        <v>24.817</v>
      </c>
      <c r="S215">
        <v>34.100999999999999</v>
      </c>
    </row>
    <row r="216" spans="2:19" x14ac:dyDescent="0.25">
      <c r="B216" s="38">
        <v>14</v>
      </c>
      <c r="C216" s="39" t="s">
        <v>105</v>
      </c>
      <c r="D216" s="39" t="s">
        <v>103</v>
      </c>
      <c r="E216" s="39" t="s">
        <v>18</v>
      </c>
      <c r="F216" s="39" t="s">
        <v>106</v>
      </c>
      <c r="M216">
        <v>559.16666666666674</v>
      </c>
      <c r="O216">
        <v>535.90166666666676</v>
      </c>
      <c r="Q216">
        <v>458.39</v>
      </c>
      <c r="S216">
        <v>496.666</v>
      </c>
    </row>
    <row r="217" spans="2:19" x14ac:dyDescent="0.25">
      <c r="B217" s="38">
        <v>15</v>
      </c>
      <c r="C217" s="39" t="s">
        <v>105</v>
      </c>
      <c r="D217" s="39" t="s">
        <v>102</v>
      </c>
      <c r="E217" s="39" t="s">
        <v>20</v>
      </c>
      <c r="F217" s="39" t="s">
        <v>44</v>
      </c>
    </row>
    <row r="218" spans="2:19" x14ac:dyDescent="0.25">
      <c r="B218" s="38">
        <v>16</v>
      </c>
      <c r="C218" s="39" t="s">
        <v>105</v>
      </c>
      <c r="D218" s="39" t="s">
        <v>99</v>
      </c>
      <c r="E218" s="39" t="s">
        <v>42</v>
      </c>
      <c r="F218" s="39" t="s">
        <v>106</v>
      </c>
    </row>
    <row r="219" spans="2:19" x14ac:dyDescent="0.25">
      <c r="B219" s="38">
        <v>17</v>
      </c>
      <c r="C219" s="39" t="s">
        <v>99</v>
      </c>
      <c r="D219" s="39" t="s">
        <v>93</v>
      </c>
      <c r="E219" s="39" t="s">
        <v>43</v>
      </c>
      <c r="F219" s="39" t="s">
        <v>51</v>
      </c>
    </row>
    <row r="220" spans="2:19" x14ac:dyDescent="0.25">
      <c r="B220" s="38">
        <v>18</v>
      </c>
      <c r="C220" s="39" t="s">
        <v>107</v>
      </c>
      <c r="D220" s="39" t="s">
        <v>108</v>
      </c>
      <c r="E220" s="39" t="s">
        <v>81</v>
      </c>
      <c r="F220" s="39" t="s">
        <v>87</v>
      </c>
    </row>
    <row r="221" spans="2:19" x14ac:dyDescent="0.25">
      <c r="B221" s="38">
        <v>19</v>
      </c>
      <c r="C221" s="39" t="s">
        <v>109</v>
      </c>
      <c r="D221" s="39" t="s">
        <v>110</v>
      </c>
      <c r="E221" s="39" t="s">
        <v>80</v>
      </c>
      <c r="F221" s="39" t="s">
        <v>87</v>
      </c>
      <c r="M221">
        <v>101.66666666666667</v>
      </c>
      <c r="O221">
        <v>104.45833333333334</v>
      </c>
      <c r="Q221">
        <v>132.63916666666668</v>
      </c>
      <c r="S221">
        <v>95.832999999999998</v>
      </c>
    </row>
    <row r="222" spans="2:19" x14ac:dyDescent="0.25">
      <c r="B222" s="38">
        <v>20</v>
      </c>
      <c r="C222" s="39" t="s">
        <v>25</v>
      </c>
      <c r="D222" s="39" t="s">
        <v>30</v>
      </c>
      <c r="E222" s="39" t="s">
        <v>2</v>
      </c>
      <c r="F222" s="39" t="s">
        <v>111</v>
      </c>
      <c r="M222">
        <v>35</v>
      </c>
      <c r="O222">
        <v>35</v>
      </c>
      <c r="Q222">
        <v>55</v>
      </c>
      <c r="S222">
        <v>10</v>
      </c>
    </row>
    <row r="223" spans="2:19" x14ac:dyDescent="0.25">
      <c r="B223" s="38">
        <v>21</v>
      </c>
      <c r="C223" s="39" t="s">
        <v>94</v>
      </c>
      <c r="D223" s="39" t="s">
        <v>25</v>
      </c>
      <c r="E223" s="39" t="s">
        <v>5</v>
      </c>
      <c r="F223" s="39" t="s">
        <v>112</v>
      </c>
      <c r="M223">
        <v>28</v>
      </c>
      <c r="O223">
        <v>28</v>
      </c>
      <c r="Q223">
        <v>19</v>
      </c>
      <c r="S223">
        <v>18</v>
      </c>
    </row>
    <row r="224" spans="2:19" x14ac:dyDescent="0.25">
      <c r="B224" s="38">
        <v>22</v>
      </c>
      <c r="C224" s="39" t="s">
        <v>113</v>
      </c>
      <c r="D224" s="39" t="s">
        <v>25</v>
      </c>
      <c r="E224" s="39" t="s">
        <v>6</v>
      </c>
      <c r="F224" s="39" t="s">
        <v>114</v>
      </c>
      <c r="M224">
        <v>0</v>
      </c>
      <c r="O224">
        <v>0</v>
      </c>
      <c r="Q224">
        <v>0</v>
      </c>
      <c r="S224">
        <v>0</v>
      </c>
    </row>
    <row r="225" spans="2:19" x14ac:dyDescent="0.25">
      <c r="B225" s="38">
        <v>23</v>
      </c>
      <c r="C225" s="39" t="s">
        <v>25</v>
      </c>
      <c r="D225" s="39" t="s">
        <v>95</v>
      </c>
      <c r="E225" s="39" t="s">
        <v>92</v>
      </c>
      <c r="F225" s="39" t="s">
        <v>91</v>
      </c>
      <c r="M225">
        <v>290</v>
      </c>
      <c r="O225">
        <v>190</v>
      </c>
      <c r="Q225">
        <v>359.96033333333338</v>
      </c>
      <c r="S225">
        <v>295</v>
      </c>
    </row>
    <row r="226" spans="2:19" x14ac:dyDescent="0.25">
      <c r="B226" s="38">
        <v>24</v>
      </c>
      <c r="C226" s="39" t="s">
        <v>95</v>
      </c>
      <c r="D226" s="39" t="s">
        <v>25</v>
      </c>
      <c r="E226" s="39" t="s">
        <v>7</v>
      </c>
      <c r="F226" s="39" t="s">
        <v>115</v>
      </c>
      <c r="M226">
        <v>150</v>
      </c>
      <c r="O226">
        <v>160</v>
      </c>
      <c r="Q226">
        <v>260</v>
      </c>
      <c r="S226">
        <v>203.495</v>
      </c>
    </row>
    <row r="227" spans="2:19" x14ac:dyDescent="0.25">
      <c r="B227" s="38">
        <v>25</v>
      </c>
      <c r="C227" s="39" t="s">
        <v>25</v>
      </c>
      <c r="D227" s="39" t="s">
        <v>103</v>
      </c>
      <c r="E227" s="39" t="s">
        <v>116</v>
      </c>
      <c r="F227" s="39" t="s">
        <v>117</v>
      </c>
      <c r="M227">
        <v>240</v>
      </c>
      <c r="O227">
        <v>260</v>
      </c>
      <c r="Q227">
        <v>210</v>
      </c>
      <c r="S227">
        <v>215</v>
      </c>
    </row>
    <row r="228" spans="2:19" x14ac:dyDescent="0.25">
      <c r="B228" s="38">
        <v>26</v>
      </c>
      <c r="C228" s="39" t="s">
        <v>105</v>
      </c>
      <c r="D228" s="39" t="s">
        <v>25</v>
      </c>
      <c r="E228" s="39" t="s">
        <v>8</v>
      </c>
      <c r="F228" s="39" t="s">
        <v>118</v>
      </c>
      <c r="M228">
        <v>320</v>
      </c>
      <c r="O228">
        <v>220</v>
      </c>
      <c r="Q228">
        <v>170</v>
      </c>
      <c r="S228">
        <v>85</v>
      </c>
    </row>
    <row r="229" spans="2:19" x14ac:dyDescent="0.25">
      <c r="B229" s="38">
        <v>27</v>
      </c>
      <c r="C229" s="39" t="s">
        <v>25</v>
      </c>
      <c r="D229" s="39" t="s">
        <v>110</v>
      </c>
      <c r="E229" s="39" t="s">
        <v>119</v>
      </c>
      <c r="F229" s="39" t="s">
        <v>120</v>
      </c>
      <c r="M229">
        <v>0</v>
      </c>
      <c r="O229">
        <v>0</v>
      </c>
      <c r="Q229">
        <v>0</v>
      </c>
      <c r="S229">
        <v>0</v>
      </c>
    </row>
    <row r="230" spans="2:19" x14ac:dyDescent="0.25">
      <c r="B230" s="38">
        <v>28</v>
      </c>
      <c r="C230" s="39" t="s">
        <v>107</v>
      </c>
      <c r="D230" s="39" t="s">
        <v>25</v>
      </c>
      <c r="E230" s="39" t="s">
        <v>76</v>
      </c>
      <c r="F230" s="39" t="s">
        <v>121</v>
      </c>
      <c r="M230">
        <v>60</v>
      </c>
      <c r="O230">
        <v>0</v>
      </c>
      <c r="Q230">
        <v>0</v>
      </c>
      <c r="S230">
        <v>0</v>
      </c>
    </row>
    <row r="231" spans="2:19" ht="53.5" customHeight="1" x14ac:dyDescent="0.25">
      <c r="B231" s="38"/>
    </row>
    <row r="232" spans="2:19" x14ac:dyDescent="0.25">
      <c r="B232" s="38"/>
    </row>
    <row r="233" spans="2:19" x14ac:dyDescent="0.25">
      <c r="B233" s="38"/>
    </row>
    <row r="234" spans="2:19" x14ac:dyDescent="0.25">
      <c r="B234" s="38"/>
    </row>
    <row r="235" spans="2:19" x14ac:dyDescent="0.25">
      <c r="B235" s="38"/>
    </row>
    <row r="236" spans="2:19" x14ac:dyDescent="0.25">
      <c r="B236" s="38"/>
    </row>
    <row r="237" spans="2:19" x14ac:dyDescent="0.25">
      <c r="B237" s="38"/>
    </row>
    <row r="238" spans="2:19" x14ac:dyDescent="0.25">
      <c r="B238" s="38"/>
    </row>
  </sheetData>
  <pageMargins left="0.7" right="0.7" top="0.78740157499999996" bottom="0.78740157499999996" header="0.3" footer="0.3"/>
  <customProperties>
    <customPr name="LastActive" r:id="rId1"/>
  </customProperti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"/>
  <sheetViews>
    <sheetView workbookViewId="0">
      <selection activeCell="P20" sqref="P20"/>
    </sheetView>
  </sheetViews>
  <sheetFormatPr baseColWidth="10" defaultRowHeight="12.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Vgl_BAUWERK</vt:lpstr>
      <vt:lpstr>Vgl_SFA</vt:lpstr>
      <vt:lpstr>DATA</vt:lpstr>
      <vt:lpstr>Schema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Schneider</dc:creator>
  <cp:lastModifiedBy>Stefan Rubli</cp:lastModifiedBy>
  <cp:lastPrinted>2012-05-23T13:29:30Z</cp:lastPrinted>
  <dcterms:created xsi:type="dcterms:W3CDTF">2008-11-13T11:26:39Z</dcterms:created>
  <dcterms:modified xsi:type="dcterms:W3CDTF">2023-10-10T13:00:57Z</dcterms:modified>
</cp:coreProperties>
</file>