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BDAFU\1_Di\12_OeffentlArbeit\122_InformationKunden\Publikationen\Umweltdaten\Daten_2023\08_Wasser\083_Gewaessernutzung\"/>
    </mc:Choice>
  </mc:AlternateContent>
  <bookViews>
    <workbookView xWindow="-105" yWindow="-105" windowWidth="19425" windowHeight="10305" tabRatio="748"/>
  </bookViews>
  <sheets>
    <sheet name="Bilanz Kanton" sheetId="43136" r:id="rId1"/>
    <sheet name="Bilanz regional 2023" sheetId="43135" r:id="rId2"/>
    <sheet name="Diagramm Bilanz Kanto" sheetId="43138" r:id="rId3"/>
    <sheet name="Entwicklung_ab 1997" sheetId="43140" r:id="rId4"/>
    <sheet name="Metadaten" sheetId="43137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43136" l="1"/>
  <c r="T13" i="43136"/>
  <c r="T11" i="43136"/>
  <c r="E28" i="43140"/>
  <c r="E27" i="43140"/>
  <c r="E26" i="43140"/>
  <c r="E25" i="43140"/>
  <c r="E24" i="43140"/>
  <c r="E23" i="43140"/>
  <c r="E22" i="43140"/>
  <c r="E21" i="43140"/>
  <c r="E20" i="43140"/>
  <c r="E19" i="43140"/>
  <c r="E18" i="43140"/>
  <c r="E17" i="43140"/>
  <c r="E16" i="43140"/>
  <c r="E15" i="43140"/>
  <c r="E14" i="43140"/>
  <c r="E13" i="43140"/>
  <c r="E12" i="43140"/>
  <c r="E11" i="43140"/>
  <c r="E10" i="43140"/>
  <c r="E9" i="43140"/>
  <c r="E8" i="43140"/>
  <c r="E7" i="43140"/>
  <c r="E6" i="43140"/>
  <c r="E5" i="43140"/>
  <c r="E4" i="43140"/>
  <c r="E3" i="43140"/>
  <c r="S13" i="43136"/>
  <c r="S7" i="43136"/>
  <c r="S10" i="43136" s="1"/>
  <c r="S11" i="43136" s="1"/>
  <c r="Q10" i="43136" l="1"/>
  <c r="R7" i="43136" l="1"/>
  <c r="R10" i="43136" s="1"/>
  <c r="N10" i="43136" l="1"/>
  <c r="O10" i="43136"/>
  <c r="P10" i="43136"/>
  <c r="D10" i="43136"/>
  <c r="D13" i="43136"/>
  <c r="E13" i="43136"/>
  <c r="F13" i="43136"/>
  <c r="G13" i="43136"/>
  <c r="H13" i="43136"/>
  <c r="I13" i="43136"/>
  <c r="J13" i="43136"/>
  <c r="K13" i="43136"/>
  <c r="L13" i="43136"/>
  <c r="M13" i="43136"/>
  <c r="N13" i="43136"/>
  <c r="O13" i="43136"/>
  <c r="P13" i="43136"/>
  <c r="Q13" i="43136"/>
  <c r="E9" i="43135" l="1"/>
  <c r="F9" i="43135"/>
  <c r="G9" i="43135"/>
  <c r="H9" i="43135"/>
  <c r="I9" i="43135"/>
  <c r="J9" i="43135"/>
  <c r="K9" i="43135"/>
  <c r="L9" i="43135"/>
  <c r="M9" i="43135"/>
  <c r="D9" i="43135"/>
  <c r="R13" i="43136"/>
  <c r="R11" i="43136" l="1"/>
  <c r="Q11" i="43136" l="1"/>
  <c r="P11" i="43136" l="1"/>
  <c r="O11" i="43136" l="1"/>
  <c r="M10" i="43136" l="1"/>
  <c r="L10" i="43136"/>
  <c r="K10" i="43136"/>
  <c r="J10" i="43136"/>
  <c r="I10" i="43136"/>
  <c r="H10" i="43136"/>
  <c r="G10" i="43136"/>
  <c r="F10" i="43136"/>
  <c r="E10" i="43136"/>
  <c r="J11" i="43136" l="1"/>
  <c r="G11" i="43136"/>
  <c r="K11" i="43136"/>
  <c r="L11" i="43136"/>
  <c r="E11" i="43136"/>
  <c r="N11" i="43136"/>
  <c r="M11" i="43136"/>
  <c r="I11" i="43136"/>
  <c r="D11" i="43136"/>
  <c r="H11" i="43136"/>
  <c r="F11" i="43136"/>
</calcChain>
</file>

<file path=xl/sharedStrings.xml><?xml version="1.0" encoding="utf-8"?>
<sst xmlns="http://schemas.openxmlformats.org/spreadsheetml/2006/main" count="122" uniqueCount="78">
  <si>
    <t>Dünnerngäu</t>
  </si>
  <si>
    <t>Aaregäu</t>
  </si>
  <si>
    <t>Niederamt</t>
  </si>
  <si>
    <t>Thal</t>
  </si>
  <si>
    <t>Gesamteinwohnerzahl</t>
  </si>
  <si>
    <t>Öffentliche Wasserversorgung</t>
  </si>
  <si>
    <t xml:space="preserve"> -</t>
  </si>
  <si>
    <t>Grundwasser aus Pumpwerken</t>
  </si>
  <si>
    <t>Grundwasser aus Quellen</t>
  </si>
  <si>
    <t>ausserregionale Zulieferung</t>
  </si>
  <si>
    <t>Total</t>
  </si>
  <si>
    <t>Verbrauch pro Tag und Einwohner</t>
  </si>
  <si>
    <t>deklarierte Netzverluste</t>
  </si>
  <si>
    <t>[in Liter]</t>
  </si>
  <si>
    <t>davon Quellwasser konzessioniert</t>
  </si>
  <si>
    <t>Thema</t>
  </si>
  <si>
    <t>Generelle und regionale Wasserversorgungsplanungen (GWP/RWP)</t>
  </si>
  <si>
    <t>Titel (DE)</t>
  </si>
  <si>
    <t>Wasserbilanz</t>
  </si>
  <si>
    <t>Beschreibung (DE)</t>
  </si>
  <si>
    <t>Projekt (Ziel / Zweck)</t>
  </si>
  <si>
    <t>Organisation</t>
  </si>
  <si>
    <t>Amt für Umwelt AfU, Kanton Solothurn</t>
  </si>
  <si>
    <t>Kontaktstelle, Name</t>
  </si>
  <si>
    <t>Kontaktstelle, E-Mail</t>
  </si>
  <si>
    <t>afu@bd.so.ch</t>
  </si>
  <si>
    <t>Nutzungsbedingung</t>
  </si>
  <si>
    <t>Nicht-kommerzielle Nutzung erlaubt / Kommerzielle Nutzung erlaubt / mit Quellenangabe</t>
  </si>
  <si>
    <t>Geändert / Stand</t>
  </si>
  <si>
    <t>Aktualisierungsintervall</t>
  </si>
  <si>
    <t>jährlich</t>
  </si>
  <si>
    <t>Startdatum</t>
  </si>
  <si>
    <t>Bilanz: 2007; Nutzung/Verbrauch: 2017; Entwicklung: 1997</t>
  </si>
  <si>
    <t>Enddatum</t>
  </si>
  <si>
    <t>verfügbare Daten</t>
  </si>
  <si>
    <t>ab 1993</t>
  </si>
  <si>
    <t>Abgabe Datenformat</t>
  </si>
  <si>
    <t>*.xlsx</t>
  </si>
  <si>
    <t>Tags (Stichworte)</t>
  </si>
  <si>
    <t>Methode</t>
  </si>
  <si>
    <t>Anzahl Messungen</t>
  </si>
  <si>
    <t>Grenzwerte / Qualitätsziele / Anforderungen</t>
  </si>
  <si>
    <t>Attribute in Datensatz</t>
  </si>
  <si>
    <t>Datengrundlagen</t>
  </si>
  <si>
    <t>Erhebungsmethode</t>
  </si>
  <si>
    <t>Erfassungsmethode</t>
  </si>
  <si>
    <t>Daten werden in online-Fragebogen eingegeben und in der Datenbank gespeichert.</t>
  </si>
  <si>
    <t>Bemerkung</t>
  </si>
  <si>
    <t>Bezüge über Kantonsgrenze</t>
  </si>
  <si>
    <t>Abgaben über Kantonsgrenze</t>
  </si>
  <si>
    <t>Verlust pro Tag und Einwohner</t>
  </si>
  <si>
    <t>Dorneck, Birstal</t>
  </si>
  <si>
    <t>Oberer Kantonsteil, Bucheggberg</t>
  </si>
  <si>
    <t>Oberer Kantonsteil, Lebern</t>
  </si>
  <si>
    <t>Oberer Kantonsteil, Wasseramt</t>
  </si>
  <si>
    <t>Thierstein, Lüsseltal</t>
  </si>
  <si>
    <t>davon deklarierte Netzverluste</t>
  </si>
  <si>
    <t>Jährliche Bilanz der Gewinnungs- und Verbrauchsmengen der Wasserversorgungen sowie der jährliche Prokopfverbrauch</t>
  </si>
  <si>
    <t>jährliche Registration</t>
  </si>
  <si>
    <t>keine</t>
  </si>
  <si>
    <t>Wasserbilanz gesamt</t>
  </si>
  <si>
    <t>aus PW</t>
  </si>
  <si>
    <t>aus Quellen</t>
  </si>
  <si>
    <t>ausserkantonal</t>
  </si>
  <si>
    <t>Total Kanton</t>
  </si>
  <si>
    <r>
      <t xml:space="preserve">Verbrauch </t>
    </r>
    <r>
      <rPr>
        <sz val="10"/>
        <rFont val="Frutiger LT Com 55 Roman"/>
        <family val="2"/>
      </rPr>
      <t>[in Tsd. m</t>
    </r>
    <r>
      <rPr>
        <vertAlign val="superscript"/>
        <sz val="10"/>
        <rFont val="Frutiger LT Com 55 Roman"/>
        <family val="2"/>
      </rPr>
      <t>3</t>
    </r>
    <r>
      <rPr>
        <sz val="10"/>
        <rFont val="Frutiger LT Com 55 Roman"/>
        <family val="2"/>
      </rPr>
      <t>/Jahr]</t>
    </r>
  </si>
  <si>
    <r>
      <t xml:space="preserve">Pro-Kopfverbrauch Haushalte </t>
    </r>
    <r>
      <rPr>
        <sz val="10"/>
        <rFont val="Frutiger LT Com 55 Roman"/>
        <family val="2"/>
      </rPr>
      <t>[l/d]</t>
    </r>
  </si>
  <si>
    <r>
      <t>[in Tsd. m</t>
    </r>
    <r>
      <rPr>
        <vertAlign val="superscript"/>
        <sz val="10"/>
        <rFont val="Frutiger LT Com 55 Roman"/>
        <family val="2"/>
      </rPr>
      <t>3</t>
    </r>
    <r>
      <rPr>
        <sz val="10"/>
        <rFont val="Frutiger LT Com 55 Roman"/>
        <family val="2"/>
      </rPr>
      <t>]</t>
    </r>
  </si>
  <si>
    <r>
      <t>[in Tsd. m</t>
    </r>
    <r>
      <rPr>
        <i/>
        <vertAlign val="superscript"/>
        <sz val="10"/>
        <rFont val="Frutiger LT Com 55 Roman"/>
        <family val="2"/>
      </rPr>
      <t>3</t>
    </r>
    <r>
      <rPr>
        <i/>
        <sz val="10"/>
        <rFont val="Frutiger LT Com 55 Roman"/>
        <family val="2"/>
      </rPr>
      <t>]</t>
    </r>
  </si>
  <si>
    <t>Gesamt</t>
  </si>
  <si>
    <r>
      <t xml:space="preserve">Wasserbilanz nach Versorgungsregion </t>
    </r>
    <r>
      <rPr>
        <b/>
        <sz val="10"/>
        <color rgb="FFFF0000"/>
        <rFont val="Frutiger LT Com 55 Roman"/>
        <family val="2"/>
      </rPr>
      <t>2023</t>
    </r>
  </si>
  <si>
    <t>17.07.2024</t>
  </si>
  <si>
    <t xml:space="preserve">Bereitstellung der Bilanzzahlen nach Wasserversorgern, Gemeinden und Regionen aus der jährlichen Daternerhebung AQUASTAT als Planungsgrundlage für GWP/RWP und spezifische Projekte </t>
  </si>
  <si>
    <t>Rainer Hug, AfU, Abteilung Wasser</t>
  </si>
  <si>
    <t>kontinuierliche Registration der Wassermengen durch die Betreiber der Wasserversorgungen über Messzähler (Wasseruhren), Eingabe der Werte in das Erfassungstool AQUASTAT nach Aufforderung durch AfU, (programmierter) Export aus AQUASTAT als csv-Datei, anschliessend filtern nach Versorgungsregion gemäss Verbrauchsstatistik durch Sachbearbeiter AfU</t>
  </si>
  <si>
    <t>Wasserbilanz, öffentliche Wasserversorgungen, private Wasserversorgungen, Pumpwerke, Quellen, Netzverluste, Pro-Kopfverbrauch, Trinkwasser, Grundwasser, tatsächliche Entnahme, Ausnützungsziffer</t>
  </si>
  <si>
    <t>jährliche Wassermenge aus öffentlichen und privaten Wasserversorgungen (Pumpwerke, Quellen, ausserkantonal, nach Versorgungsregion und Total) [Tsd. m3/Jahr], Verbrauch pro Tag und Einwohner [Liter/Einwohner/Tag]; Nutzung nach Verwendung bzw. nach Versorgungsregion (tatsächliche Entnahme [Mio. m3]); Entwicklung des Pro-Kopfverbrauchs an Trinkwasser [Liter/Einwohner/Tag]</t>
  </si>
  <si>
    <t>Die Betreiber werden per Email aufgefordert, den online Fragebogen auszufüllen. Versand per mail mit spezifischem Link für Zugriff auf AQUASTAT für den jeweiligen Versorger.Das AfU wertet anschliessend die Angaben aus.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</si>
</sst>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Frutiger LT Com 55 Roman"/>
      <family val="2"/>
    </font>
    <font>
      <sz val="10"/>
      <name val="Frutiger LT Com 55 Roman"/>
      <family val="2"/>
    </font>
    <font>
      <vertAlign val="superscript"/>
      <sz val="10"/>
      <name val="Frutiger LT Com 55 Roman"/>
      <family val="2"/>
    </font>
    <font>
      <sz val="10"/>
      <color indexed="8"/>
      <name val="Frutiger LT Com 55 Roman"/>
      <family val="2"/>
    </font>
    <font>
      <sz val="10"/>
      <color rgb="FFFF0000"/>
      <name val="Frutiger LT Com 55 Roman"/>
      <family val="2"/>
    </font>
    <font>
      <b/>
      <i/>
      <sz val="10"/>
      <name val="Frutiger LT Com 55 Roman"/>
      <family val="2"/>
    </font>
    <font>
      <b/>
      <sz val="10"/>
      <color rgb="FFFF0000"/>
      <name val="Frutiger LT Com 55 Roman"/>
      <family val="2"/>
    </font>
    <font>
      <i/>
      <sz val="10"/>
      <name val="Frutiger LT Com 55 Roman"/>
      <family val="2"/>
    </font>
    <font>
      <i/>
      <vertAlign val="superscript"/>
      <sz val="10"/>
      <name val="Frutiger LT Com 55 Roman"/>
      <family val="2"/>
    </font>
    <font>
      <i/>
      <sz val="10"/>
      <color rgb="FF000000"/>
      <name val="Frutiger LT Com 55 Roman"/>
      <family val="2"/>
    </font>
    <font>
      <b/>
      <sz val="10"/>
      <color rgb="FF000000"/>
      <name val="Frutiger LT Com 55 Roman"/>
      <family val="2"/>
    </font>
    <font>
      <sz val="10"/>
      <color rgb="FF000000"/>
      <name val="Frutiger LT Com 55 Roman"/>
      <family val="2"/>
    </font>
    <font>
      <sz val="11"/>
      <color theme="1"/>
      <name val="Frutiger LT Com 55 Roman"/>
      <family val="2"/>
    </font>
    <font>
      <b/>
      <sz val="10"/>
      <color theme="1"/>
      <name val="Frutiger LT Com 55 Roman"/>
      <family val="2"/>
    </font>
    <font>
      <sz val="10"/>
      <color theme="1"/>
      <name val="Frutiger LT Com 55 Roman"/>
      <family val="2"/>
    </font>
    <font>
      <i/>
      <sz val="10"/>
      <color theme="1"/>
      <name val="Frutiger LT Com 55 Roman"/>
      <family val="2"/>
    </font>
    <font>
      <i/>
      <sz val="10"/>
      <color rgb="FFFF0000"/>
      <name val="Frutiger LT Com 55 Rom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4" fillId="0" borderId="0" xfId="0" applyNumberFormat="1" applyFont="1"/>
    <xf numFmtId="0" fontId="4" fillId="0" borderId="0" xfId="0" applyFont="1"/>
    <xf numFmtId="0" fontId="6" fillId="0" borderId="0" xfId="0" applyFont="1"/>
    <xf numFmtId="37" fontId="4" fillId="0" borderId="0" xfId="0" applyNumberFormat="1" applyFont="1"/>
    <xf numFmtId="0" fontId="7" fillId="0" borderId="0" xfId="0" applyFont="1"/>
    <xf numFmtId="3" fontId="7" fillId="0" borderId="0" xfId="0" applyNumberFormat="1" applyFont="1"/>
    <xf numFmtId="1" fontId="4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4" fillId="0" borderId="1" xfId="0" quotePrefix="1" applyFont="1" applyBorder="1" applyAlignment="1">
      <alignment vertical="top" wrapText="1"/>
    </xf>
    <xf numFmtId="0" fontId="14" fillId="0" borderId="1" xfId="0" quotePrefix="1" applyFont="1" applyBorder="1" applyAlignment="1">
      <alignment vertical="top" wrapText="1"/>
    </xf>
    <xf numFmtId="0" fontId="16" fillId="0" borderId="0" xfId="0" applyFont="1" applyAlignment="1">
      <alignment horizontal="right"/>
    </xf>
    <xf numFmtId="3" fontId="17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17" fillId="0" borderId="0" xfId="0" applyFont="1"/>
    <xf numFmtId="3" fontId="17" fillId="0" borderId="0" xfId="0" applyNumberFormat="1" applyFont="1"/>
    <xf numFmtId="1" fontId="17" fillId="0" borderId="0" xfId="0" applyNumberFormat="1" applyFont="1"/>
    <xf numFmtId="3" fontId="19" fillId="0" borderId="0" xfId="0" applyNumberFormat="1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Grundwasser</c:v>
          </c:tx>
          <c:spPr>
            <a:solidFill>
              <a:schemeClr val="tx2">
                <a:lumMod val="60000"/>
                <a:lumOff val="40000"/>
                <a:alpha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'Bilanz Kanton'!$D$1:$T$1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'Bilanz Kanton'!$D$4:$T$4</c:f>
              <c:numCache>
                <c:formatCode>#,##0</c:formatCode>
                <c:ptCount val="17"/>
                <c:pt idx="0">
                  <c:v>17618.416000000001</c:v>
                </c:pt>
                <c:pt idx="1">
                  <c:v>17878.066999999999</c:v>
                </c:pt>
                <c:pt idx="2">
                  <c:v>18210.32</c:v>
                </c:pt>
                <c:pt idx="3">
                  <c:v>17901.863999999998</c:v>
                </c:pt>
                <c:pt idx="4">
                  <c:v>20212.164999999997</c:v>
                </c:pt>
                <c:pt idx="5">
                  <c:v>19418.570000000003</c:v>
                </c:pt>
                <c:pt idx="6">
                  <c:v>18541.509999999998</c:v>
                </c:pt>
                <c:pt idx="7">
                  <c:v>16008.413</c:v>
                </c:pt>
                <c:pt idx="8">
                  <c:v>17629.013999999999</c:v>
                </c:pt>
                <c:pt idx="9">
                  <c:v>16641</c:v>
                </c:pt>
                <c:pt idx="10">
                  <c:v>17462</c:v>
                </c:pt>
                <c:pt idx="11">
                  <c:v>17829</c:v>
                </c:pt>
                <c:pt idx="12">
                  <c:v>17816</c:v>
                </c:pt>
                <c:pt idx="13">
                  <c:v>17147</c:v>
                </c:pt>
                <c:pt idx="14">
                  <c:v>17682</c:v>
                </c:pt>
                <c:pt idx="15">
                  <c:v>18970</c:v>
                </c:pt>
                <c:pt idx="16">
                  <c:v>20110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5-4298-ACFE-B90C59F5E824}"/>
            </c:ext>
          </c:extLst>
        </c:ser>
        <c:ser>
          <c:idx val="1"/>
          <c:order val="1"/>
          <c:tx>
            <c:v>Quellen</c:v>
          </c:tx>
          <c:spPr>
            <a:solidFill>
              <a:schemeClr val="accent5">
                <a:lumMod val="60000"/>
                <a:lumOff val="40000"/>
                <a:alpha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'Bilanz Kanton'!$D$1:$T$1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'Bilanz Kanton'!$D$5:$T$5</c:f>
              <c:numCache>
                <c:formatCode>#,##0</c:formatCode>
                <c:ptCount val="17"/>
                <c:pt idx="0">
                  <c:v>10335.502850000001</c:v>
                </c:pt>
                <c:pt idx="1">
                  <c:v>10067.241849999999</c:v>
                </c:pt>
                <c:pt idx="2">
                  <c:v>10232.976850000001</c:v>
                </c:pt>
                <c:pt idx="3">
                  <c:v>10168.19785</c:v>
                </c:pt>
                <c:pt idx="4">
                  <c:v>7701.0190000000002</c:v>
                </c:pt>
                <c:pt idx="5">
                  <c:v>8727.9220000000005</c:v>
                </c:pt>
                <c:pt idx="6">
                  <c:v>9351.8652499999989</c:v>
                </c:pt>
                <c:pt idx="7">
                  <c:v>8494.1754999999994</c:v>
                </c:pt>
                <c:pt idx="8">
                  <c:v>8349.6075000000001</c:v>
                </c:pt>
                <c:pt idx="9">
                  <c:v>7855</c:v>
                </c:pt>
                <c:pt idx="10">
                  <c:v>7030</c:v>
                </c:pt>
                <c:pt idx="11">
                  <c:v>7736</c:v>
                </c:pt>
                <c:pt idx="12">
                  <c:v>8319</c:v>
                </c:pt>
                <c:pt idx="13">
                  <c:v>9400</c:v>
                </c:pt>
                <c:pt idx="14">
                  <c:v>10299</c:v>
                </c:pt>
                <c:pt idx="15">
                  <c:v>9254</c:v>
                </c:pt>
                <c:pt idx="16">
                  <c:v>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95-4298-ACFE-B90C59F5E824}"/>
            </c:ext>
          </c:extLst>
        </c:ser>
        <c:ser>
          <c:idx val="3"/>
          <c:order val="2"/>
          <c:tx>
            <c:v>Ausserregionale Zulieferung</c:v>
          </c:tx>
          <c:spPr>
            <a:solidFill>
              <a:srgbClr val="FFC000">
                <a:alpha val="90000"/>
              </a:srgbClr>
            </a:solidFill>
            <a:ln>
              <a:noFill/>
            </a:ln>
            <a:effectLst/>
          </c:spPr>
          <c:invertIfNegative val="0"/>
          <c:cat>
            <c:numRef>
              <c:f>'Bilanz Kanton'!$D$1:$T$1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'Bilanz Kanton'!$D$7:$T$7</c:f>
              <c:numCache>
                <c:formatCode>#,##0</c:formatCode>
                <c:ptCount val="17"/>
                <c:pt idx="0">
                  <c:v>1348.174</c:v>
                </c:pt>
                <c:pt idx="1">
                  <c:v>2808.402</c:v>
                </c:pt>
                <c:pt idx="2">
                  <c:v>2382.3359999999998</c:v>
                </c:pt>
                <c:pt idx="3">
                  <c:v>2027.865</c:v>
                </c:pt>
                <c:pt idx="4">
                  <c:v>2444.0140000000001</c:v>
                </c:pt>
                <c:pt idx="5">
                  <c:v>765.59</c:v>
                </c:pt>
                <c:pt idx="6">
                  <c:v>699.44100000000003</c:v>
                </c:pt>
                <c:pt idx="7">
                  <c:v>2436.3939999999998</c:v>
                </c:pt>
                <c:pt idx="8">
                  <c:v>2417.5720000000001</c:v>
                </c:pt>
                <c:pt idx="9">
                  <c:v>2437</c:v>
                </c:pt>
                <c:pt idx="10">
                  <c:v>2953</c:v>
                </c:pt>
                <c:pt idx="11">
                  <c:v>2748</c:v>
                </c:pt>
                <c:pt idx="12">
                  <c:v>2757</c:v>
                </c:pt>
                <c:pt idx="13">
                  <c:v>3211</c:v>
                </c:pt>
                <c:pt idx="14">
                  <c:v>465</c:v>
                </c:pt>
                <c:pt idx="15">
                  <c:v>801</c:v>
                </c:pt>
                <c:pt idx="16">
                  <c:v>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95-4298-ACFE-B90C59F5E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336451456"/>
        <c:axId val="336452112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'Bilanz Kanton'!$D$1:$T$1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  <c:pt idx="15">
                        <c:v>2022</c:v>
                      </c:pt>
                      <c:pt idx="16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'Bilanz Kanton'!$D$8:$R$8</c15:sqref>
                        </c15:formulaRef>
                      </c:ext>
                    </c:extLst>
                    <c:numCache>
                      <c:formatCode>#,##0</c:formatCode>
                      <c:ptCount val="15"/>
                      <c:pt idx="14">
                        <c:v>985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C95-4298-ACFE-B90C59F5E824}"/>
                  </c:ext>
                </c:extLst>
              </c15:ser>
            </c15:filteredBarSeries>
            <c15:filteredBarSeries>
              <c15:ser>
                <c:idx val="5"/>
                <c:order val="4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'Bilanz Kanton'!$D$1:$T$1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  <c:pt idx="15">
                        <c:v>2022</c:v>
                      </c:pt>
                      <c:pt idx="16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'Bilanz Kanton'!$D$9:$R$9</c15:sqref>
                        </c15:formulaRef>
                      </c:ext>
                    </c:extLst>
                    <c:numCache>
                      <c:formatCode>#,##0</c:formatCode>
                      <c:ptCount val="15"/>
                      <c:pt idx="14">
                        <c:v>520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C95-4298-ACFE-B90C59F5E82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5"/>
          <c:tx>
            <c:v>Prokopfverbrauch</c:v>
          </c:tx>
          <c:spPr>
            <a:ln w="25400" cap="sq">
              <a:solidFill>
                <a:schemeClr val="tx1"/>
              </a:solidFill>
              <a:miter lim="800000"/>
            </a:ln>
            <a:effectLst/>
          </c:spPr>
          <c:marker>
            <c:symbol val="none"/>
          </c:marker>
          <c:val>
            <c:numRef>
              <c:f>'Bilanz Kanton'!$D$11:$T$11</c:f>
              <c:numCache>
                <c:formatCode>#,##0</c:formatCode>
                <c:ptCount val="17"/>
                <c:pt idx="0">
                  <c:v>317.23961968392956</c:v>
                </c:pt>
                <c:pt idx="1">
                  <c:v>331.29034461187877</c:v>
                </c:pt>
                <c:pt idx="2">
                  <c:v>330.32729538867738</c:v>
                </c:pt>
                <c:pt idx="3">
                  <c:v>320.99620675797945</c:v>
                </c:pt>
                <c:pt idx="4">
                  <c:v>323.1261358290709</c:v>
                </c:pt>
                <c:pt idx="5">
                  <c:v>303.78676398350831</c:v>
                </c:pt>
                <c:pt idx="6">
                  <c:v>297.89699342768932</c:v>
                </c:pt>
                <c:pt idx="7">
                  <c:v>278.3314597254199</c:v>
                </c:pt>
                <c:pt idx="8">
                  <c:v>290.46801180931209</c:v>
                </c:pt>
                <c:pt idx="9">
                  <c:v>272.57496406090041</c:v>
                </c:pt>
                <c:pt idx="10">
                  <c:v>275.41263601603504</c:v>
                </c:pt>
                <c:pt idx="11">
                  <c:v>282.33094695393095</c:v>
                </c:pt>
                <c:pt idx="12">
                  <c:v>286.31117551538017</c:v>
                </c:pt>
                <c:pt idx="13">
                  <c:v>292.59534569081131</c:v>
                </c:pt>
                <c:pt idx="14">
                  <c:v>276.93707362913301</c:v>
                </c:pt>
                <c:pt idx="15">
                  <c:v>278.14015321809114</c:v>
                </c:pt>
                <c:pt idx="16">
                  <c:v>275.71222575564047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95-4298-ACFE-B90C59F5E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706488"/>
        <c:axId val="481708128"/>
      </c:lineChart>
      <c:catAx>
        <c:axId val="3364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36452112"/>
        <c:crosses val="autoZero"/>
        <c:auto val="1"/>
        <c:lblAlgn val="ctr"/>
        <c:lblOffset val="100"/>
        <c:noMultiLvlLbl val="0"/>
      </c:catAx>
      <c:valAx>
        <c:axId val="33645211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Beschaffung in Tsd. m³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36451456"/>
        <c:crosses val="autoZero"/>
        <c:crossBetween val="between"/>
      </c:valAx>
      <c:valAx>
        <c:axId val="481708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Prokopfverbrauch in l/d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81706488"/>
        <c:crosses val="max"/>
        <c:crossBetween val="between"/>
      </c:valAx>
      <c:catAx>
        <c:axId val="481706488"/>
        <c:scaling>
          <c:orientation val="minMax"/>
        </c:scaling>
        <c:delete val="1"/>
        <c:axPos val="b"/>
        <c:majorTickMark val="out"/>
        <c:minorTickMark val="none"/>
        <c:tickLblPos val="nextTo"/>
        <c:crossAx val="481708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fu@bd.so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zoomScaleNormal="100" workbookViewId="0">
      <selection activeCell="T1" sqref="T1:T1048576"/>
    </sheetView>
  </sheetViews>
  <sheetFormatPr baseColWidth="10" defaultColWidth="11.42578125" defaultRowHeight="12.75" x14ac:dyDescent="0.2"/>
  <cols>
    <col min="1" max="1" width="2.5703125" style="5" customWidth="1"/>
    <col min="2" max="2" width="35.85546875" style="5" customWidth="1"/>
    <col min="3" max="3" width="13.5703125" style="5" customWidth="1"/>
    <col min="4" max="18" width="8.5703125" style="5" customWidth="1"/>
    <col min="19" max="19" width="8.5703125" style="44" customWidth="1"/>
    <col min="20" max="20" width="8.5703125" style="8" customWidth="1"/>
    <col min="21" max="21" width="35.85546875" style="5" customWidth="1"/>
    <col min="22" max="16384" width="11.42578125" style="5"/>
  </cols>
  <sheetData>
    <row r="1" spans="1:21" ht="14.25" x14ac:dyDescent="0.25">
      <c r="A1" s="3" t="s">
        <v>60</v>
      </c>
      <c r="B1" s="11"/>
      <c r="C1" s="12"/>
      <c r="D1" s="13">
        <v>2007</v>
      </c>
      <c r="E1" s="13">
        <v>2008</v>
      </c>
      <c r="F1" s="13">
        <v>2009</v>
      </c>
      <c r="G1" s="13">
        <v>2010</v>
      </c>
      <c r="H1" s="13">
        <v>2011</v>
      </c>
      <c r="I1" s="13">
        <v>2012</v>
      </c>
      <c r="J1" s="13">
        <v>2013</v>
      </c>
      <c r="K1" s="13">
        <v>2014</v>
      </c>
      <c r="L1" s="13">
        <v>2015</v>
      </c>
      <c r="M1" s="13">
        <v>2016</v>
      </c>
      <c r="N1" s="13">
        <v>2017</v>
      </c>
      <c r="O1" s="13">
        <v>2018</v>
      </c>
      <c r="P1" s="13">
        <v>2019</v>
      </c>
      <c r="Q1" s="13">
        <v>2020</v>
      </c>
      <c r="R1" s="13">
        <v>2021</v>
      </c>
      <c r="S1" s="41">
        <v>2022</v>
      </c>
      <c r="T1" s="14">
        <v>2023</v>
      </c>
      <c r="U1" s="11"/>
    </row>
    <row r="2" spans="1:21" x14ac:dyDescent="0.2">
      <c r="A2" s="5" t="s">
        <v>4</v>
      </c>
      <c r="C2" s="12"/>
      <c r="D2" s="15">
        <v>253057</v>
      </c>
      <c r="E2" s="15">
        <v>254329</v>
      </c>
      <c r="F2" s="15">
        <v>255667</v>
      </c>
      <c r="G2" s="15">
        <v>256888</v>
      </c>
      <c r="H2" s="15">
        <v>257393</v>
      </c>
      <c r="I2" s="15">
        <v>260746</v>
      </c>
      <c r="J2" s="15">
        <v>262965</v>
      </c>
      <c r="K2" s="15">
        <v>265171</v>
      </c>
      <c r="L2" s="15">
        <v>267836</v>
      </c>
      <c r="M2" s="15">
        <v>270711</v>
      </c>
      <c r="N2" s="15">
        <v>273015</v>
      </c>
      <c r="O2" s="15">
        <v>274748</v>
      </c>
      <c r="P2" s="15">
        <v>276469</v>
      </c>
      <c r="Q2" s="15">
        <v>278640</v>
      </c>
      <c r="R2" s="15">
        <v>281415</v>
      </c>
      <c r="S2" s="42">
        <v>285901</v>
      </c>
      <c r="T2" s="16">
        <v>288836</v>
      </c>
    </row>
    <row r="3" spans="1:21" x14ac:dyDescent="0.2">
      <c r="B3" s="5" t="s">
        <v>5</v>
      </c>
      <c r="C3" s="12"/>
      <c r="D3" s="1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42"/>
      <c r="T3" s="16"/>
      <c r="U3" s="5" t="s">
        <v>5</v>
      </c>
    </row>
    <row r="4" spans="1:21" ht="14.25" x14ac:dyDescent="0.2">
      <c r="A4" s="17" t="s">
        <v>6</v>
      </c>
      <c r="B4" s="5" t="s">
        <v>7</v>
      </c>
      <c r="C4" s="12" t="s">
        <v>67</v>
      </c>
      <c r="D4" s="15">
        <v>17618.416000000001</v>
      </c>
      <c r="E4" s="15">
        <v>17878.066999999999</v>
      </c>
      <c r="F4" s="15">
        <v>18210.32</v>
      </c>
      <c r="G4" s="15">
        <v>17901.863999999998</v>
      </c>
      <c r="H4" s="15">
        <v>20212.164999999997</v>
      </c>
      <c r="I4" s="15">
        <v>19418.570000000003</v>
      </c>
      <c r="J4" s="15">
        <v>18541.509999999998</v>
      </c>
      <c r="K4" s="15">
        <v>16008.413</v>
      </c>
      <c r="L4" s="18">
        <v>17629.013999999999</v>
      </c>
      <c r="M4" s="15">
        <v>16641</v>
      </c>
      <c r="N4" s="15">
        <v>17462</v>
      </c>
      <c r="O4" s="15">
        <v>17829</v>
      </c>
      <c r="P4" s="15">
        <v>17816</v>
      </c>
      <c r="Q4" s="15">
        <v>17147</v>
      </c>
      <c r="R4" s="15">
        <v>17682</v>
      </c>
      <c r="S4" s="42">
        <v>18970</v>
      </c>
      <c r="T4" s="16">
        <v>20110</v>
      </c>
      <c r="U4" s="5" t="s">
        <v>7</v>
      </c>
    </row>
    <row r="5" spans="1:21" ht="14.25" x14ac:dyDescent="0.2">
      <c r="A5" s="17" t="s">
        <v>6</v>
      </c>
      <c r="B5" s="5" t="s">
        <v>8</v>
      </c>
      <c r="C5" s="12" t="s">
        <v>67</v>
      </c>
      <c r="D5" s="15">
        <v>10335.502850000001</v>
      </c>
      <c r="E5" s="15">
        <v>10067.241849999999</v>
      </c>
      <c r="F5" s="15">
        <v>10232.976850000001</v>
      </c>
      <c r="G5" s="15">
        <v>10168.19785</v>
      </c>
      <c r="H5" s="15">
        <v>7701.0190000000002</v>
      </c>
      <c r="I5" s="15">
        <v>8727.9220000000005</v>
      </c>
      <c r="J5" s="15">
        <v>9351.8652499999989</v>
      </c>
      <c r="K5" s="15">
        <v>8494.1754999999994</v>
      </c>
      <c r="L5" s="18">
        <v>8349.6075000000001</v>
      </c>
      <c r="M5" s="15">
        <v>7855</v>
      </c>
      <c r="N5" s="15">
        <v>7030</v>
      </c>
      <c r="O5" s="15">
        <v>7736</v>
      </c>
      <c r="P5" s="15">
        <v>8319</v>
      </c>
      <c r="Q5" s="15">
        <v>9400</v>
      </c>
      <c r="R5" s="15">
        <v>10299</v>
      </c>
      <c r="S5" s="42">
        <v>9254</v>
      </c>
      <c r="T5" s="16">
        <v>8505</v>
      </c>
      <c r="U5" s="5" t="s">
        <v>8</v>
      </c>
    </row>
    <row r="6" spans="1:21" ht="15" x14ac:dyDescent="0.25">
      <c r="A6" s="19"/>
      <c r="B6" s="20" t="s">
        <v>14</v>
      </c>
      <c r="C6" s="21" t="s">
        <v>68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6862.73</v>
      </c>
      <c r="K6" s="23">
        <v>6967</v>
      </c>
      <c r="L6" s="23">
        <v>6967</v>
      </c>
      <c r="M6" s="22">
        <v>5682</v>
      </c>
      <c r="N6" s="22">
        <v>5470</v>
      </c>
      <c r="O6" s="22">
        <v>6256</v>
      </c>
      <c r="P6" s="22">
        <v>6256</v>
      </c>
      <c r="Q6" s="22">
        <v>6256</v>
      </c>
      <c r="R6" s="22">
        <v>6285</v>
      </c>
      <c r="S6" s="43">
        <v>6519</v>
      </c>
      <c r="T6" s="47">
        <v>6909</v>
      </c>
      <c r="U6" s="20" t="s">
        <v>14</v>
      </c>
    </row>
    <row r="7" spans="1:21" ht="14.25" x14ac:dyDescent="0.2">
      <c r="A7" s="17" t="s">
        <v>6</v>
      </c>
      <c r="B7" s="5" t="s">
        <v>9</v>
      </c>
      <c r="C7" s="12" t="s">
        <v>67</v>
      </c>
      <c r="D7" s="15">
        <v>1348.174</v>
      </c>
      <c r="E7" s="15">
        <v>2808.402</v>
      </c>
      <c r="F7" s="15">
        <v>2382.3359999999998</v>
      </c>
      <c r="G7" s="15">
        <v>2027.865</v>
      </c>
      <c r="H7" s="15">
        <v>2444.0140000000001</v>
      </c>
      <c r="I7" s="15">
        <v>765.59</v>
      </c>
      <c r="J7" s="15">
        <v>699.44100000000003</v>
      </c>
      <c r="K7" s="15">
        <v>2436.3939999999998</v>
      </c>
      <c r="L7" s="15">
        <v>2417.5720000000001</v>
      </c>
      <c r="M7" s="15">
        <v>2437</v>
      </c>
      <c r="N7" s="15">
        <v>2953</v>
      </c>
      <c r="O7" s="15">
        <v>2748</v>
      </c>
      <c r="P7" s="15">
        <v>2757</v>
      </c>
      <c r="Q7" s="15">
        <v>3211</v>
      </c>
      <c r="R7" s="15">
        <f>R8-R9</f>
        <v>465</v>
      </c>
      <c r="S7" s="42">
        <f>S8-S9</f>
        <v>801</v>
      </c>
      <c r="T7" s="16">
        <f>T8-T9</f>
        <v>451</v>
      </c>
      <c r="U7" s="5" t="s">
        <v>9</v>
      </c>
    </row>
    <row r="8" spans="1:21" ht="15" x14ac:dyDescent="0.25">
      <c r="A8" s="17" t="s">
        <v>6</v>
      </c>
      <c r="B8" s="5" t="s">
        <v>48</v>
      </c>
      <c r="C8" s="12" t="s">
        <v>67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22">
        <v>985</v>
      </c>
      <c r="S8" s="43">
        <v>1243</v>
      </c>
      <c r="T8" s="16">
        <v>1128</v>
      </c>
      <c r="U8" s="5" t="s">
        <v>48</v>
      </c>
    </row>
    <row r="9" spans="1:21" ht="15" x14ac:dyDescent="0.25">
      <c r="A9" s="17" t="s">
        <v>6</v>
      </c>
      <c r="B9" s="5" t="s">
        <v>49</v>
      </c>
      <c r="C9" s="12" t="s">
        <v>67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22">
        <v>520</v>
      </c>
      <c r="S9" s="43">
        <v>442</v>
      </c>
      <c r="T9" s="16">
        <v>677</v>
      </c>
      <c r="U9" s="5" t="s">
        <v>49</v>
      </c>
    </row>
    <row r="10" spans="1:21" ht="14.25" x14ac:dyDescent="0.2">
      <c r="A10" s="17" t="s">
        <v>6</v>
      </c>
      <c r="B10" s="5" t="s">
        <v>10</v>
      </c>
      <c r="C10" s="12" t="s">
        <v>67</v>
      </c>
      <c r="D10" s="15">
        <f t="shared" ref="D10:M10" si="0">SUM(D4,D5,D7)</f>
        <v>29302.092850000001</v>
      </c>
      <c r="E10" s="15">
        <f t="shared" si="0"/>
        <v>30753.710849999996</v>
      </c>
      <c r="F10" s="15">
        <f t="shared" si="0"/>
        <v>30825.632849999998</v>
      </c>
      <c r="G10" s="15">
        <f t="shared" si="0"/>
        <v>30097.92685</v>
      </c>
      <c r="H10" s="15">
        <f t="shared" si="0"/>
        <v>30357.197999999997</v>
      </c>
      <c r="I10" s="15">
        <f t="shared" si="0"/>
        <v>28912.082000000006</v>
      </c>
      <c r="J10" s="15">
        <f t="shared" si="0"/>
        <v>28592.816249999996</v>
      </c>
      <c r="K10" s="15">
        <f t="shared" si="0"/>
        <v>26938.982499999998</v>
      </c>
      <c r="L10" s="15">
        <f t="shared" si="0"/>
        <v>28396.193500000001</v>
      </c>
      <c r="M10" s="15">
        <f t="shared" si="0"/>
        <v>26933</v>
      </c>
      <c r="N10" s="15">
        <f t="shared" ref="N10:P10" si="1">SUM(N4,N5,N7)</f>
        <v>27445</v>
      </c>
      <c r="O10" s="15">
        <f t="shared" si="1"/>
        <v>28313</v>
      </c>
      <c r="P10" s="15">
        <f t="shared" si="1"/>
        <v>28892</v>
      </c>
      <c r="Q10" s="15">
        <f>SUM(Q4,Q5,Q7)</f>
        <v>29758</v>
      </c>
      <c r="R10" s="15">
        <f>SUM(R4,R5,R7)</f>
        <v>28446</v>
      </c>
      <c r="S10" s="42">
        <f>SUM(S4,S5,S7)</f>
        <v>29025</v>
      </c>
      <c r="T10" s="16">
        <v>29067</v>
      </c>
      <c r="U10" s="5" t="s">
        <v>10</v>
      </c>
    </row>
    <row r="11" spans="1:21" x14ac:dyDescent="0.2">
      <c r="A11" s="17" t="s">
        <v>6</v>
      </c>
      <c r="B11" s="5" t="s">
        <v>11</v>
      </c>
      <c r="C11" s="12" t="s">
        <v>13</v>
      </c>
      <c r="D11" s="15">
        <f t="shared" ref="D11:R11" si="2">D10*1000000/D2/365</f>
        <v>317.23961968392956</v>
      </c>
      <c r="E11" s="15">
        <f t="shared" si="2"/>
        <v>331.29034461187877</v>
      </c>
      <c r="F11" s="15">
        <f t="shared" si="2"/>
        <v>330.32729538867738</v>
      </c>
      <c r="G11" s="15">
        <f t="shared" si="2"/>
        <v>320.99620675797945</v>
      </c>
      <c r="H11" s="15">
        <f t="shared" si="2"/>
        <v>323.1261358290709</v>
      </c>
      <c r="I11" s="15">
        <f t="shared" si="2"/>
        <v>303.78676398350831</v>
      </c>
      <c r="J11" s="15">
        <f t="shared" si="2"/>
        <v>297.89699342768932</v>
      </c>
      <c r="K11" s="15">
        <f t="shared" si="2"/>
        <v>278.3314597254199</v>
      </c>
      <c r="L11" s="15">
        <f t="shared" si="2"/>
        <v>290.46801180931209</v>
      </c>
      <c r="M11" s="15">
        <f t="shared" si="2"/>
        <v>272.57496406090041</v>
      </c>
      <c r="N11" s="15">
        <f t="shared" si="2"/>
        <v>275.41263601603504</v>
      </c>
      <c r="O11" s="15">
        <f t="shared" si="2"/>
        <v>282.33094695393095</v>
      </c>
      <c r="P11" s="15">
        <f t="shared" si="2"/>
        <v>286.31117551538017</v>
      </c>
      <c r="Q11" s="15">
        <f t="shared" si="2"/>
        <v>292.59534569081131</v>
      </c>
      <c r="R11" s="15">
        <f t="shared" si="2"/>
        <v>276.93707362913301</v>
      </c>
      <c r="S11" s="42">
        <f t="shared" ref="S11:T11" si="3">S10*1000000/S2/365</f>
        <v>278.14015321809114</v>
      </c>
      <c r="T11" s="16">
        <f t="shared" si="3"/>
        <v>275.71222575564047</v>
      </c>
      <c r="U11" s="5" t="s">
        <v>11</v>
      </c>
    </row>
    <row r="12" spans="1:21" ht="14.25" x14ac:dyDescent="0.2">
      <c r="A12" s="17" t="s">
        <v>6</v>
      </c>
      <c r="B12" s="5" t="s">
        <v>12</v>
      </c>
      <c r="C12" s="12" t="s">
        <v>67</v>
      </c>
      <c r="D12" s="15">
        <v>4883.085</v>
      </c>
      <c r="E12" s="15">
        <v>4934.3810000000003</v>
      </c>
      <c r="F12" s="15">
        <v>5101.7489999999998</v>
      </c>
      <c r="G12" s="15">
        <v>4722.1099999999997</v>
      </c>
      <c r="H12" s="15">
        <v>4806.9230000000007</v>
      </c>
      <c r="I12" s="15">
        <v>4581.4917500000001</v>
      </c>
      <c r="J12" s="15">
        <v>4326.0112500000005</v>
      </c>
      <c r="K12" s="15">
        <v>4143.5138750000006</v>
      </c>
      <c r="L12" s="15">
        <v>4780.0586250000006</v>
      </c>
      <c r="M12" s="15">
        <v>4117</v>
      </c>
      <c r="N12" s="15">
        <v>3903</v>
      </c>
      <c r="O12" s="15">
        <v>3731</v>
      </c>
      <c r="P12" s="15">
        <v>3680</v>
      </c>
      <c r="Q12" s="15">
        <v>3285</v>
      </c>
      <c r="R12" s="15">
        <v>4165</v>
      </c>
      <c r="S12" s="42">
        <v>4015</v>
      </c>
      <c r="T12" s="16">
        <v>3607</v>
      </c>
      <c r="U12" s="5" t="s">
        <v>12</v>
      </c>
    </row>
    <row r="13" spans="1:21" x14ac:dyDescent="0.2">
      <c r="A13" s="17" t="s">
        <v>6</v>
      </c>
      <c r="B13" s="5" t="s">
        <v>50</v>
      </c>
      <c r="C13" s="12" t="s">
        <v>13</v>
      </c>
      <c r="D13" s="15">
        <f t="shared" ref="D13:Q13" si="4">D12*1000000/D2/365</f>
        <v>52.866804982644823</v>
      </c>
      <c r="E13" s="15">
        <f t="shared" si="4"/>
        <v>53.154976643617211</v>
      </c>
      <c r="F13" s="15">
        <f t="shared" si="4"/>
        <v>54.670311461971799</v>
      </c>
      <c r="G13" s="15">
        <f t="shared" si="4"/>
        <v>50.361588206661573</v>
      </c>
      <c r="H13" s="15">
        <f t="shared" si="4"/>
        <v>51.165540845300853</v>
      </c>
      <c r="I13" s="15">
        <f t="shared" si="4"/>
        <v>48.138925206065764</v>
      </c>
      <c r="J13" s="15">
        <f t="shared" si="4"/>
        <v>45.070962357874073</v>
      </c>
      <c r="K13" s="15">
        <f t="shared" si="4"/>
        <v>42.810461205106058</v>
      </c>
      <c r="L13" s="15">
        <f t="shared" si="4"/>
        <v>48.895783342781634</v>
      </c>
      <c r="M13" s="15">
        <f t="shared" si="4"/>
        <v>41.666027811188023</v>
      </c>
      <c r="N13" s="15">
        <f t="shared" si="4"/>
        <v>39.166898100586074</v>
      </c>
      <c r="O13" s="15">
        <f t="shared" si="4"/>
        <v>37.204703248865059</v>
      </c>
      <c r="P13" s="15">
        <f t="shared" si="4"/>
        <v>36.467711681316594</v>
      </c>
      <c r="Q13" s="15">
        <f t="shared" si="4"/>
        <v>32.299741602067179</v>
      </c>
      <c r="R13" s="15">
        <f>R12*1000000/R2/365</f>
        <v>40.548509866601243</v>
      </c>
      <c r="S13" s="42">
        <f>S12*1000000/S2/365</f>
        <v>38.474856681158862</v>
      </c>
      <c r="T13" s="16">
        <f>T12*1000000/T2/365</f>
        <v>34.213850700127118</v>
      </c>
      <c r="U13" s="5" t="s">
        <v>50</v>
      </c>
    </row>
  </sheetData>
  <pageMargins left="0.23622047244094491" right="0.23622047244094491" top="0.78740157480314965" bottom="0.78740157480314965" header="0.31496062992125984" footer="0.31496062992125984"/>
  <pageSetup paperSize="9" orientation="landscape" r:id="rId1"/>
  <headerFooter>
    <oddHeader>&amp;L&amp;"Arial,Fett"&amp;14Wasserbilanz&amp;C&amp;"Arial,Fett"&amp;14Bilanz gesamt ab 2007</oddHeader>
    <oddFooter>&amp;L&amp;F / 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workbookViewId="0">
      <selection activeCell="B1" sqref="B1"/>
    </sheetView>
  </sheetViews>
  <sheetFormatPr baseColWidth="10" defaultColWidth="3.140625" defaultRowHeight="12.75" x14ac:dyDescent="0.2"/>
  <cols>
    <col min="1" max="1" width="3" style="5" customWidth="1"/>
    <col min="2" max="2" width="36.140625" style="5" customWidth="1"/>
    <col min="3" max="3" width="11.42578125" style="12" customWidth="1"/>
    <col min="4" max="4" width="10.5703125" style="12" customWidth="1"/>
    <col min="5" max="5" width="10.42578125" style="12" customWidth="1"/>
    <col min="6" max="9" width="12.85546875" style="12" customWidth="1"/>
    <col min="10" max="10" width="12.85546875" style="5" customWidth="1"/>
    <col min="11" max="13" width="10.5703125" style="5" customWidth="1"/>
    <col min="14" max="16384" width="3.140625" style="5"/>
  </cols>
  <sheetData>
    <row r="1" spans="1:13" ht="15.6" customHeight="1" x14ac:dyDescent="0.25">
      <c r="A1" s="24" t="s">
        <v>70</v>
      </c>
      <c r="D1" s="25"/>
      <c r="E1" s="25"/>
      <c r="F1" s="25"/>
      <c r="G1" s="25"/>
      <c r="H1" s="25"/>
      <c r="I1" s="25"/>
    </row>
    <row r="2" spans="1:13" ht="15.6" customHeight="1" x14ac:dyDescent="0.2">
      <c r="D2" s="25"/>
      <c r="E2" s="25"/>
      <c r="F2" s="25"/>
      <c r="G2" s="25"/>
      <c r="H2" s="25"/>
      <c r="I2" s="25"/>
    </row>
    <row r="3" spans="1:13" s="26" customFormat="1" ht="47.25" customHeight="1" x14ac:dyDescent="0.2">
      <c r="C3" s="27"/>
      <c r="D3" s="27" t="s">
        <v>1</v>
      </c>
      <c r="E3" s="27" t="s">
        <v>51</v>
      </c>
      <c r="F3" s="27" t="s">
        <v>0</v>
      </c>
      <c r="G3" s="27" t="s">
        <v>2</v>
      </c>
      <c r="H3" s="27" t="s">
        <v>52</v>
      </c>
      <c r="I3" s="27" t="s">
        <v>53</v>
      </c>
      <c r="J3" s="27" t="s">
        <v>54</v>
      </c>
      <c r="K3" s="27" t="s">
        <v>3</v>
      </c>
      <c r="L3" s="27" t="s">
        <v>55</v>
      </c>
      <c r="M3" s="27" t="s">
        <v>69</v>
      </c>
    </row>
    <row r="4" spans="1:13" ht="15.6" customHeight="1" x14ac:dyDescent="0.2">
      <c r="B4" s="5" t="s">
        <v>5</v>
      </c>
      <c r="D4" s="15"/>
      <c r="E4" s="15"/>
      <c r="F4" s="15"/>
      <c r="G4" s="15"/>
      <c r="H4" s="15"/>
      <c r="I4" s="15"/>
    </row>
    <row r="5" spans="1:13" ht="15.6" customHeight="1" x14ac:dyDescent="0.2">
      <c r="A5" s="17" t="s">
        <v>6</v>
      </c>
      <c r="B5" s="5" t="s">
        <v>7</v>
      </c>
      <c r="C5" s="12" t="s">
        <v>67</v>
      </c>
      <c r="D5" s="15">
        <v>502</v>
      </c>
      <c r="E5" s="15">
        <v>70</v>
      </c>
      <c r="F5" s="15">
        <v>6084</v>
      </c>
      <c r="G5" s="15">
        <v>2825</v>
      </c>
      <c r="H5" s="15">
        <v>98</v>
      </c>
      <c r="I5" s="15">
        <v>1299</v>
      </c>
      <c r="J5" s="15">
        <v>8414</v>
      </c>
      <c r="K5" s="15">
        <v>205</v>
      </c>
      <c r="L5" s="15">
        <v>613</v>
      </c>
      <c r="M5" s="15">
        <v>20110</v>
      </c>
    </row>
    <row r="6" spans="1:13" ht="15.6" customHeight="1" x14ac:dyDescent="0.2">
      <c r="A6" s="17" t="s">
        <v>6</v>
      </c>
      <c r="B6" s="5" t="s">
        <v>8</v>
      </c>
      <c r="C6" s="12" t="s">
        <v>67</v>
      </c>
      <c r="D6" s="15">
        <v>0</v>
      </c>
      <c r="E6" s="15">
        <v>682</v>
      </c>
      <c r="F6" s="15">
        <v>461</v>
      </c>
      <c r="G6" s="15">
        <v>493</v>
      </c>
      <c r="H6" s="15">
        <v>439</v>
      </c>
      <c r="I6" s="15">
        <v>3561</v>
      </c>
      <c r="J6" s="15">
        <v>852</v>
      </c>
      <c r="K6" s="15">
        <v>1298</v>
      </c>
      <c r="L6" s="15">
        <v>718</v>
      </c>
      <c r="M6" s="15">
        <v>8505</v>
      </c>
    </row>
    <row r="7" spans="1:13" ht="15.6" customHeight="1" x14ac:dyDescent="0.2">
      <c r="A7" s="17" t="s">
        <v>6</v>
      </c>
      <c r="B7" s="5" t="s">
        <v>48</v>
      </c>
      <c r="C7" s="12" t="s">
        <v>67</v>
      </c>
      <c r="D7" s="15">
        <v>0</v>
      </c>
      <c r="E7" s="15">
        <v>1006</v>
      </c>
      <c r="F7" s="15">
        <v>0</v>
      </c>
      <c r="G7" s="15">
        <v>105</v>
      </c>
      <c r="H7" s="15">
        <v>14</v>
      </c>
      <c r="I7" s="15">
        <v>0</v>
      </c>
      <c r="J7" s="15">
        <v>0</v>
      </c>
      <c r="K7" s="15">
        <v>2</v>
      </c>
      <c r="L7" s="15">
        <v>1</v>
      </c>
      <c r="M7" s="15">
        <v>1128</v>
      </c>
    </row>
    <row r="8" spans="1:13" ht="15.6" customHeight="1" x14ac:dyDescent="0.2">
      <c r="A8" s="17" t="s">
        <v>6</v>
      </c>
      <c r="B8" s="5" t="s">
        <v>49</v>
      </c>
      <c r="C8" s="12" t="s">
        <v>67</v>
      </c>
      <c r="D8" s="15">
        <v>0</v>
      </c>
      <c r="E8" s="15">
        <v>0</v>
      </c>
      <c r="F8" s="15">
        <v>412</v>
      </c>
      <c r="G8" s="15">
        <v>1</v>
      </c>
      <c r="H8" s="15">
        <v>0</v>
      </c>
      <c r="I8" s="15">
        <v>0</v>
      </c>
      <c r="J8" s="15">
        <v>0</v>
      </c>
      <c r="K8" s="15">
        <v>0</v>
      </c>
      <c r="L8" s="15">
        <v>264</v>
      </c>
      <c r="M8" s="15">
        <v>677</v>
      </c>
    </row>
    <row r="9" spans="1:13" ht="15.6" customHeight="1" x14ac:dyDescent="0.2">
      <c r="A9" s="17" t="s">
        <v>6</v>
      </c>
      <c r="B9" s="5" t="s">
        <v>10</v>
      </c>
      <c r="C9" s="12" t="s">
        <v>67</v>
      </c>
      <c r="D9" s="15">
        <f t="shared" ref="D9:M9" si="0">D5+D6+D7-D8</f>
        <v>502</v>
      </c>
      <c r="E9" s="15">
        <f t="shared" si="0"/>
        <v>1758</v>
      </c>
      <c r="F9" s="15">
        <f t="shared" si="0"/>
        <v>6133</v>
      </c>
      <c r="G9" s="15">
        <f t="shared" si="0"/>
        <v>3422</v>
      </c>
      <c r="H9" s="15">
        <f t="shared" si="0"/>
        <v>551</v>
      </c>
      <c r="I9" s="15">
        <f t="shared" si="0"/>
        <v>4860</v>
      </c>
      <c r="J9" s="15">
        <f t="shared" si="0"/>
        <v>9266</v>
      </c>
      <c r="K9" s="15">
        <f t="shared" si="0"/>
        <v>1505</v>
      </c>
      <c r="L9" s="15">
        <f t="shared" si="0"/>
        <v>1068</v>
      </c>
      <c r="M9" s="15">
        <f t="shared" si="0"/>
        <v>29066</v>
      </c>
    </row>
    <row r="10" spans="1:13" ht="15.6" customHeight="1" x14ac:dyDescent="0.2">
      <c r="A10" s="17" t="s">
        <v>6</v>
      </c>
      <c r="B10" s="5" t="s">
        <v>56</v>
      </c>
      <c r="C10" s="12" t="s">
        <v>67</v>
      </c>
      <c r="D10" s="15">
        <v>41</v>
      </c>
      <c r="E10" s="15">
        <v>283</v>
      </c>
      <c r="F10" s="15">
        <v>715</v>
      </c>
      <c r="G10" s="15">
        <v>624</v>
      </c>
      <c r="H10" s="15">
        <v>53</v>
      </c>
      <c r="I10" s="15">
        <v>442</v>
      </c>
      <c r="J10" s="15">
        <v>1152</v>
      </c>
      <c r="K10" s="15">
        <v>146</v>
      </c>
      <c r="L10" s="15">
        <v>151</v>
      </c>
      <c r="M10" s="15">
        <v>3607</v>
      </c>
    </row>
    <row r="12" spans="1:13" x14ac:dyDescent="0.2">
      <c r="D12" s="28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&amp;L&amp;"Arial,Fett"&amp;14Wasserbilanz&amp;C&amp;"Arial,Fett"&amp;14Verbrauch</oddHeader>
    <oddFooter>&amp;L&amp;F / 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A29" sqref="A29:F29"/>
    </sheetView>
  </sheetViews>
  <sheetFormatPr baseColWidth="10" defaultColWidth="11.42578125" defaultRowHeight="12.75" x14ac:dyDescent="0.2"/>
  <cols>
    <col min="1" max="1" width="15.140625" style="5" customWidth="1"/>
    <col min="2" max="4" width="15.140625" style="4" customWidth="1"/>
    <col min="5" max="8" width="15.140625" style="5" customWidth="1"/>
    <col min="9" max="9" width="8.5703125" style="5" customWidth="1"/>
    <col min="10" max="10" width="8.5703125" style="1" customWidth="1"/>
    <col min="11" max="11" width="8.5703125" style="2" customWidth="1"/>
    <col min="12" max="12" width="35.85546875" style="1" customWidth="1"/>
    <col min="13" max="16" width="8.5703125" style="5" customWidth="1"/>
    <col min="17" max="18" width="11.42578125" style="5"/>
    <col min="19" max="22" width="8.5703125" style="5" customWidth="1"/>
    <col min="23" max="16384" width="11.42578125" style="5"/>
  </cols>
  <sheetData>
    <row r="1" spans="1:12" ht="15" x14ac:dyDescent="0.25">
      <c r="A1" s="3" t="s">
        <v>65</v>
      </c>
      <c r="F1" s="3" t="s">
        <v>66</v>
      </c>
      <c r="J1" s="5"/>
      <c r="K1" s="5"/>
      <c r="L1" s="5"/>
    </row>
    <row r="2" spans="1:12" x14ac:dyDescent="0.2">
      <c r="B2" s="4" t="s">
        <v>61</v>
      </c>
      <c r="C2" s="4" t="s">
        <v>62</v>
      </c>
      <c r="D2" s="4" t="s">
        <v>63</v>
      </c>
      <c r="E2" s="5" t="s">
        <v>64</v>
      </c>
      <c r="J2" s="5"/>
      <c r="K2" s="5"/>
      <c r="L2" s="5"/>
    </row>
    <row r="3" spans="1:12" x14ac:dyDescent="0.2">
      <c r="A3" s="5">
        <v>1997</v>
      </c>
      <c r="B3" s="4">
        <v>19017</v>
      </c>
      <c r="C3" s="4">
        <v>10927</v>
      </c>
      <c r="D3" s="4">
        <v>1587</v>
      </c>
      <c r="E3" s="4">
        <f>SUM(B3:D3)</f>
        <v>31531</v>
      </c>
      <c r="F3" s="4"/>
      <c r="J3" s="5"/>
      <c r="K3" s="5"/>
      <c r="L3" s="5"/>
    </row>
    <row r="4" spans="1:12" x14ac:dyDescent="0.2">
      <c r="A4" s="5">
        <v>1998</v>
      </c>
      <c r="B4" s="4">
        <v>20664</v>
      </c>
      <c r="C4" s="4">
        <v>11172</v>
      </c>
      <c r="D4" s="4">
        <v>1463</v>
      </c>
      <c r="E4" s="4">
        <f t="shared" ref="E4:E22" si="0">SUM(B4:D4)</f>
        <v>33299</v>
      </c>
      <c r="F4" s="4"/>
      <c r="J4" s="5"/>
      <c r="K4" s="5"/>
      <c r="L4" s="5"/>
    </row>
    <row r="5" spans="1:12" x14ac:dyDescent="0.2">
      <c r="A5" s="5">
        <v>1999</v>
      </c>
      <c r="B5" s="4">
        <v>21368</v>
      </c>
      <c r="C5" s="4">
        <v>10970</v>
      </c>
      <c r="D5" s="4">
        <v>1459</v>
      </c>
      <c r="E5" s="4">
        <f t="shared" si="0"/>
        <v>33797</v>
      </c>
      <c r="F5" s="4"/>
      <c r="J5" s="5"/>
      <c r="K5" s="5"/>
      <c r="L5" s="5"/>
    </row>
    <row r="6" spans="1:12" x14ac:dyDescent="0.2">
      <c r="A6" s="5">
        <v>2000</v>
      </c>
      <c r="B6" s="4">
        <v>19688</v>
      </c>
      <c r="C6" s="4">
        <v>10828</v>
      </c>
      <c r="D6" s="4">
        <v>1015</v>
      </c>
      <c r="E6" s="4">
        <f t="shared" si="0"/>
        <v>31531</v>
      </c>
      <c r="F6" s="4"/>
      <c r="J6" s="5"/>
      <c r="K6" s="5"/>
      <c r="L6" s="5"/>
    </row>
    <row r="7" spans="1:12" x14ac:dyDescent="0.2">
      <c r="A7" s="5">
        <v>2001</v>
      </c>
      <c r="B7" s="4">
        <v>19246</v>
      </c>
      <c r="C7" s="4">
        <v>11904</v>
      </c>
      <c r="D7" s="4">
        <v>1049</v>
      </c>
      <c r="E7" s="4">
        <f t="shared" si="0"/>
        <v>32199</v>
      </c>
      <c r="F7" s="4"/>
      <c r="J7" s="5"/>
      <c r="K7" s="5"/>
      <c r="L7" s="5"/>
    </row>
    <row r="8" spans="1:12" x14ac:dyDescent="0.2">
      <c r="A8" s="6">
        <v>2002</v>
      </c>
      <c r="B8" s="4">
        <v>18804</v>
      </c>
      <c r="C8" s="4">
        <v>12275</v>
      </c>
      <c r="D8" s="4">
        <v>857</v>
      </c>
      <c r="E8" s="4">
        <f t="shared" si="0"/>
        <v>31936</v>
      </c>
      <c r="F8" s="7"/>
      <c r="J8" s="5"/>
      <c r="K8" s="5"/>
      <c r="L8" s="5"/>
    </row>
    <row r="9" spans="1:12" x14ac:dyDescent="0.2">
      <c r="A9" s="5">
        <v>2003</v>
      </c>
      <c r="B9" s="4">
        <v>21170</v>
      </c>
      <c r="C9" s="4">
        <v>9755</v>
      </c>
      <c r="D9" s="4">
        <v>1709</v>
      </c>
      <c r="E9" s="4">
        <f t="shared" si="0"/>
        <v>32634</v>
      </c>
      <c r="J9" s="5"/>
      <c r="K9" s="5"/>
      <c r="L9" s="5"/>
    </row>
    <row r="10" spans="1:12" x14ac:dyDescent="0.2">
      <c r="A10" s="5">
        <v>2004</v>
      </c>
      <c r="B10" s="4">
        <v>19691</v>
      </c>
      <c r="C10" s="4">
        <v>10143</v>
      </c>
      <c r="D10" s="4">
        <v>1400</v>
      </c>
      <c r="E10" s="4">
        <f t="shared" si="0"/>
        <v>31234</v>
      </c>
      <c r="J10" s="5"/>
      <c r="K10" s="5"/>
      <c r="L10" s="5"/>
    </row>
    <row r="11" spans="1:12" x14ac:dyDescent="0.2">
      <c r="A11" s="5">
        <v>2005</v>
      </c>
      <c r="B11" s="4">
        <v>20111</v>
      </c>
      <c r="C11" s="4">
        <v>9614</v>
      </c>
      <c r="D11" s="4">
        <v>1033</v>
      </c>
      <c r="E11" s="4">
        <f t="shared" si="0"/>
        <v>30758</v>
      </c>
      <c r="J11" s="5"/>
      <c r="K11" s="5"/>
      <c r="L11" s="5"/>
    </row>
    <row r="12" spans="1:12" x14ac:dyDescent="0.2">
      <c r="A12" s="5">
        <v>2006</v>
      </c>
      <c r="B12" s="4">
        <v>19719</v>
      </c>
      <c r="C12" s="4">
        <v>9734</v>
      </c>
      <c r="D12" s="4">
        <v>1211</v>
      </c>
      <c r="E12" s="4">
        <f t="shared" si="0"/>
        <v>30664</v>
      </c>
      <c r="J12" s="5"/>
      <c r="K12" s="5"/>
      <c r="L12" s="5"/>
    </row>
    <row r="13" spans="1:12" ht="14.25" x14ac:dyDescent="0.25">
      <c r="A13" s="5">
        <v>2007</v>
      </c>
      <c r="B13" s="4">
        <v>17618</v>
      </c>
      <c r="C13" s="4">
        <v>10336</v>
      </c>
      <c r="D13" s="4">
        <v>1348</v>
      </c>
      <c r="E13" s="4">
        <f t="shared" si="0"/>
        <v>29302</v>
      </c>
      <c r="F13" s="10">
        <v>317.23961968392956</v>
      </c>
      <c r="H13" s="3"/>
      <c r="I13" s="3"/>
      <c r="J13" s="3"/>
      <c r="K13" s="3"/>
      <c r="L13" s="3"/>
    </row>
    <row r="14" spans="1:12" x14ac:dyDescent="0.2">
      <c r="A14" s="5">
        <v>2008</v>
      </c>
      <c r="B14" s="4">
        <v>17878</v>
      </c>
      <c r="C14" s="4">
        <v>10067</v>
      </c>
      <c r="D14" s="4">
        <v>2640</v>
      </c>
      <c r="E14" s="4">
        <f t="shared" si="0"/>
        <v>30585</v>
      </c>
      <c r="F14" s="10">
        <v>331.29034461187877</v>
      </c>
      <c r="J14" s="5"/>
      <c r="K14" s="5"/>
      <c r="L14" s="5"/>
    </row>
    <row r="15" spans="1:12" x14ac:dyDescent="0.2">
      <c r="A15" s="5">
        <v>2009</v>
      </c>
      <c r="B15" s="4">
        <v>18210</v>
      </c>
      <c r="C15" s="4">
        <v>10233</v>
      </c>
      <c r="D15" s="4">
        <v>2382</v>
      </c>
      <c r="E15" s="4">
        <f t="shared" si="0"/>
        <v>30825</v>
      </c>
      <c r="F15" s="10">
        <v>330.32729538867738</v>
      </c>
      <c r="H15" s="4"/>
      <c r="I15" s="4"/>
      <c r="J15" s="4"/>
      <c r="K15" s="4"/>
      <c r="L15" s="4"/>
    </row>
    <row r="16" spans="1:12" x14ac:dyDescent="0.2">
      <c r="A16" s="5">
        <v>2010</v>
      </c>
      <c r="B16" s="4">
        <v>17902</v>
      </c>
      <c r="C16" s="4">
        <v>10168</v>
      </c>
      <c r="D16" s="4">
        <v>2028</v>
      </c>
      <c r="E16" s="4">
        <f t="shared" si="0"/>
        <v>30098</v>
      </c>
      <c r="F16" s="10">
        <v>320.99620675797945</v>
      </c>
      <c r="H16" s="4"/>
      <c r="I16" s="4"/>
      <c r="J16" s="4"/>
      <c r="K16" s="4"/>
      <c r="L16" s="4"/>
    </row>
    <row r="17" spans="1:12" x14ac:dyDescent="0.2">
      <c r="A17" s="5">
        <v>2011</v>
      </c>
      <c r="B17" s="4">
        <v>20212</v>
      </c>
      <c r="C17" s="4">
        <v>7701</v>
      </c>
      <c r="D17" s="4">
        <v>2444</v>
      </c>
      <c r="E17" s="4">
        <f t="shared" si="0"/>
        <v>30357</v>
      </c>
      <c r="F17" s="10">
        <v>323.1261358290709</v>
      </c>
      <c r="H17" s="4"/>
      <c r="I17" s="4"/>
      <c r="J17" s="4"/>
      <c r="K17" s="4"/>
      <c r="L17" s="4"/>
    </row>
    <row r="18" spans="1:12" x14ac:dyDescent="0.2">
      <c r="A18" s="5">
        <v>2012</v>
      </c>
      <c r="B18" s="4">
        <v>19419</v>
      </c>
      <c r="C18" s="4">
        <v>8728</v>
      </c>
      <c r="D18" s="4">
        <v>766</v>
      </c>
      <c r="E18" s="4">
        <f t="shared" si="0"/>
        <v>28913</v>
      </c>
      <c r="F18" s="10">
        <v>303.78676398350831</v>
      </c>
    </row>
    <row r="19" spans="1:12" x14ac:dyDescent="0.2">
      <c r="A19" s="5">
        <v>2013</v>
      </c>
      <c r="B19" s="4">
        <v>18542</v>
      </c>
      <c r="C19" s="4">
        <v>9348</v>
      </c>
      <c r="D19" s="4">
        <v>699</v>
      </c>
      <c r="E19" s="4">
        <f t="shared" si="0"/>
        <v>28589</v>
      </c>
      <c r="F19" s="10">
        <v>297.89699342768932</v>
      </c>
    </row>
    <row r="20" spans="1:12" x14ac:dyDescent="0.2">
      <c r="A20" s="5">
        <v>2014</v>
      </c>
      <c r="B20" s="4">
        <v>16008</v>
      </c>
      <c r="C20" s="4">
        <v>8494</v>
      </c>
      <c r="D20" s="4">
        <v>2436</v>
      </c>
      <c r="E20" s="4">
        <f t="shared" si="0"/>
        <v>26938</v>
      </c>
      <c r="F20" s="10">
        <v>278.3314597254199</v>
      </c>
    </row>
    <row r="21" spans="1:12" x14ac:dyDescent="0.2">
      <c r="A21" s="5">
        <v>2015</v>
      </c>
      <c r="B21" s="4">
        <v>17629</v>
      </c>
      <c r="C21" s="4">
        <v>8350</v>
      </c>
      <c r="D21" s="4">
        <v>2418</v>
      </c>
      <c r="E21" s="4">
        <f t="shared" si="0"/>
        <v>28397</v>
      </c>
      <c r="F21" s="10">
        <v>290.46801180931209</v>
      </c>
    </row>
    <row r="22" spans="1:12" x14ac:dyDescent="0.2">
      <c r="A22" s="5">
        <v>2016</v>
      </c>
      <c r="B22" s="4">
        <v>16641</v>
      </c>
      <c r="C22" s="4">
        <v>7855</v>
      </c>
      <c r="D22" s="4">
        <v>2437</v>
      </c>
      <c r="E22" s="4">
        <f t="shared" si="0"/>
        <v>26933</v>
      </c>
      <c r="F22" s="10">
        <v>272.57496406090041</v>
      </c>
    </row>
    <row r="23" spans="1:12" x14ac:dyDescent="0.2">
      <c r="A23" s="5">
        <v>2017</v>
      </c>
      <c r="B23" s="4">
        <v>17452</v>
      </c>
      <c r="C23" s="4">
        <v>7207</v>
      </c>
      <c r="D23" s="4">
        <v>2953</v>
      </c>
      <c r="E23" s="4">
        <f t="shared" ref="E23:E28" si="1">SUM(B23:D23)</f>
        <v>27612</v>
      </c>
      <c r="F23" s="10">
        <v>275.41263601603504</v>
      </c>
    </row>
    <row r="24" spans="1:12" x14ac:dyDescent="0.2">
      <c r="A24" s="5">
        <v>2018</v>
      </c>
      <c r="B24" s="4">
        <v>17829</v>
      </c>
      <c r="C24" s="4">
        <v>7736</v>
      </c>
      <c r="D24" s="4">
        <v>2748</v>
      </c>
      <c r="E24" s="4">
        <f t="shared" si="1"/>
        <v>28313</v>
      </c>
      <c r="F24" s="10">
        <v>282.33094695393095</v>
      </c>
    </row>
    <row r="25" spans="1:12" x14ac:dyDescent="0.2">
      <c r="A25" s="5">
        <v>2019</v>
      </c>
      <c r="B25" s="4">
        <v>17816</v>
      </c>
      <c r="C25" s="4">
        <v>8319</v>
      </c>
      <c r="D25" s="4">
        <v>2757</v>
      </c>
      <c r="E25" s="4">
        <f t="shared" si="1"/>
        <v>28892</v>
      </c>
      <c r="F25" s="10">
        <v>286.31117551538017</v>
      </c>
    </row>
    <row r="26" spans="1:12" x14ac:dyDescent="0.2">
      <c r="A26" s="5">
        <v>2020</v>
      </c>
      <c r="B26" s="4">
        <v>17147</v>
      </c>
      <c r="C26" s="4">
        <v>9400</v>
      </c>
      <c r="D26" s="4">
        <v>3211</v>
      </c>
      <c r="E26" s="4">
        <f t="shared" si="1"/>
        <v>29758</v>
      </c>
      <c r="F26" s="10">
        <v>292.59534569081131</v>
      </c>
    </row>
    <row r="27" spans="1:12" x14ac:dyDescent="0.2">
      <c r="A27" s="5">
        <v>2021</v>
      </c>
      <c r="B27" s="4">
        <v>17682</v>
      </c>
      <c r="C27" s="4">
        <v>10299</v>
      </c>
      <c r="D27" s="4">
        <v>465</v>
      </c>
      <c r="E27" s="4">
        <f t="shared" si="1"/>
        <v>28446</v>
      </c>
      <c r="F27" s="10">
        <v>276.93707362913301</v>
      </c>
      <c r="K27" s="1"/>
    </row>
    <row r="28" spans="1:12" x14ac:dyDescent="0.2">
      <c r="A28" s="44">
        <v>2022</v>
      </c>
      <c r="B28" s="45">
        <v>18970</v>
      </c>
      <c r="C28" s="45">
        <v>9254</v>
      </c>
      <c r="D28" s="45">
        <v>801</v>
      </c>
      <c r="E28" s="45">
        <f t="shared" si="1"/>
        <v>29025</v>
      </c>
      <c r="F28" s="46">
        <v>278.13793959999998</v>
      </c>
    </row>
    <row r="29" spans="1:12" x14ac:dyDescent="0.2">
      <c r="A29" s="8">
        <v>2023</v>
      </c>
      <c r="B29" s="9">
        <v>20110</v>
      </c>
      <c r="C29" s="9">
        <v>8505</v>
      </c>
      <c r="D29" s="9">
        <v>451</v>
      </c>
      <c r="E29" s="9">
        <v>29067</v>
      </c>
      <c r="F29" s="9">
        <v>275.71222575564047</v>
      </c>
    </row>
    <row r="31" spans="1:12" x14ac:dyDescent="0.2">
      <c r="A31" s="8"/>
      <c r="B31" s="9"/>
      <c r="C31" s="9"/>
      <c r="D31" s="9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3"/>
  <sheetViews>
    <sheetView workbookViewId="0">
      <selection activeCell="B2" sqref="B2"/>
    </sheetView>
  </sheetViews>
  <sheetFormatPr baseColWidth="10" defaultColWidth="11.42578125" defaultRowHeight="15" x14ac:dyDescent="0.2"/>
  <cols>
    <col min="1" max="1" width="45.42578125" style="31" bestFit="1" customWidth="1"/>
    <col min="2" max="2" width="121.42578125" style="31" customWidth="1"/>
    <col min="3" max="16384" width="11.42578125" style="31"/>
  </cols>
  <sheetData>
    <row r="1" spans="1:2" x14ac:dyDescent="0.2">
      <c r="A1" s="29" t="s">
        <v>15</v>
      </c>
      <c r="B1" s="30" t="s">
        <v>16</v>
      </c>
    </row>
    <row r="2" spans="1:2" x14ac:dyDescent="0.2">
      <c r="A2" s="29" t="s">
        <v>17</v>
      </c>
      <c r="B2" s="32" t="s">
        <v>18</v>
      </c>
    </row>
    <row r="3" spans="1:2" x14ac:dyDescent="0.2">
      <c r="A3" s="29" t="s">
        <v>19</v>
      </c>
      <c r="B3" s="30" t="s">
        <v>57</v>
      </c>
    </row>
    <row r="4" spans="1:2" ht="29.25" customHeight="1" x14ac:dyDescent="0.2">
      <c r="A4" s="32" t="s">
        <v>20</v>
      </c>
      <c r="B4" s="33" t="s">
        <v>72</v>
      </c>
    </row>
    <row r="5" spans="1:2" x14ac:dyDescent="0.2">
      <c r="A5" s="29" t="s">
        <v>21</v>
      </c>
      <c r="B5" s="30" t="s">
        <v>22</v>
      </c>
    </row>
    <row r="6" spans="1:2" x14ac:dyDescent="0.2">
      <c r="A6" s="29" t="s">
        <v>23</v>
      </c>
      <c r="B6" s="34" t="s">
        <v>73</v>
      </c>
    </row>
    <row r="7" spans="1:2" x14ac:dyDescent="0.2">
      <c r="A7" s="29" t="s">
        <v>24</v>
      </c>
      <c r="B7" s="34" t="s">
        <v>25</v>
      </c>
    </row>
    <row r="8" spans="1:2" x14ac:dyDescent="0.2">
      <c r="A8" s="29" t="s">
        <v>26</v>
      </c>
      <c r="B8" s="34" t="s">
        <v>27</v>
      </c>
    </row>
    <row r="9" spans="1:2" x14ac:dyDescent="0.2">
      <c r="A9" s="35" t="s">
        <v>28</v>
      </c>
      <c r="B9" s="36" t="s">
        <v>71</v>
      </c>
    </row>
    <row r="10" spans="1:2" x14ac:dyDescent="0.2">
      <c r="A10" s="29" t="s">
        <v>29</v>
      </c>
      <c r="B10" s="34" t="s">
        <v>30</v>
      </c>
    </row>
    <row r="11" spans="1:2" x14ac:dyDescent="0.2">
      <c r="A11" s="29" t="s">
        <v>31</v>
      </c>
      <c r="B11" s="34" t="s">
        <v>32</v>
      </c>
    </row>
    <row r="12" spans="1:2" x14ac:dyDescent="0.2">
      <c r="A12" s="29" t="s">
        <v>33</v>
      </c>
      <c r="B12" s="37">
        <v>2023</v>
      </c>
    </row>
    <row r="13" spans="1:2" x14ac:dyDescent="0.2">
      <c r="A13" s="32" t="s">
        <v>34</v>
      </c>
      <c r="B13" s="34" t="s">
        <v>35</v>
      </c>
    </row>
    <row r="14" spans="1:2" x14ac:dyDescent="0.2">
      <c r="A14" s="32" t="s">
        <v>36</v>
      </c>
      <c r="B14" s="30" t="s">
        <v>37</v>
      </c>
    </row>
    <row r="15" spans="1:2" ht="28.5" customHeight="1" x14ac:dyDescent="0.2">
      <c r="A15" s="29" t="s">
        <v>38</v>
      </c>
      <c r="B15" s="30" t="s">
        <v>75</v>
      </c>
    </row>
    <row r="16" spans="1:2" ht="43.5" customHeight="1" x14ac:dyDescent="0.2">
      <c r="A16" s="32" t="s">
        <v>39</v>
      </c>
      <c r="B16" s="33" t="s">
        <v>74</v>
      </c>
    </row>
    <row r="17" spans="1:2" s="38" customFormat="1" ht="15" customHeight="1" x14ac:dyDescent="0.2">
      <c r="A17" s="32" t="s">
        <v>40</v>
      </c>
      <c r="B17" s="34" t="s">
        <v>58</v>
      </c>
    </row>
    <row r="18" spans="1:2" s="38" customFormat="1" ht="15" customHeight="1" x14ac:dyDescent="0.2">
      <c r="A18" s="35" t="s">
        <v>41</v>
      </c>
      <c r="B18" s="39" t="s">
        <v>59</v>
      </c>
    </row>
    <row r="19" spans="1:2" ht="43.5" customHeight="1" x14ac:dyDescent="0.2">
      <c r="A19" s="32" t="s">
        <v>42</v>
      </c>
      <c r="B19" s="30" t="s">
        <v>76</v>
      </c>
    </row>
    <row r="20" spans="1:2" x14ac:dyDescent="0.2">
      <c r="A20" s="32" t="s">
        <v>43</v>
      </c>
      <c r="B20" s="40"/>
    </row>
    <row r="21" spans="1:2" ht="28.5" customHeight="1" x14ac:dyDescent="0.2">
      <c r="A21" s="32" t="s">
        <v>44</v>
      </c>
      <c r="B21" s="39" t="s">
        <v>77</v>
      </c>
    </row>
    <row r="22" spans="1:2" x14ac:dyDescent="0.2">
      <c r="A22" s="32" t="s">
        <v>45</v>
      </c>
      <c r="B22" s="39" t="s">
        <v>46</v>
      </c>
    </row>
    <row r="23" spans="1:2" x14ac:dyDescent="0.2">
      <c r="A23" s="29" t="s">
        <v>47</v>
      </c>
      <c r="B23" s="30"/>
    </row>
  </sheetData>
  <hyperlinks>
    <hyperlink ref="B7" r:id="rId1"/>
  </hyperlinks>
  <pageMargins left="0.70866141732283472" right="0.70866141732283472" top="0.78740157480314965" bottom="0.78740157480314965" header="0.31496062992125984" footer="0.31496062992125984"/>
  <pageSetup paperSize="9" scale="78" orientation="landscape" r:id="rId2"/>
  <headerFooter>
    <oddHeader>&amp;L&amp;"Arial,Fett"&amp;14Wasserbilanz&amp;C&amp;"Arial,Fett"&amp;14Metadaten</oddHeader>
    <oddFooter>&amp;L&amp;F /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Diagramme</vt:lpstr>
      </vt:variant>
      <vt:variant>
        <vt:i4>1</vt:i4>
      </vt:variant>
    </vt:vector>
  </HeadingPairs>
  <TitlesOfParts>
    <vt:vector size="5" baseType="lpstr">
      <vt:lpstr>Bilanz Kanton</vt:lpstr>
      <vt:lpstr>Bilanz regional 2023</vt:lpstr>
      <vt:lpstr>Entwicklung_ab 1997</vt:lpstr>
      <vt:lpstr>Metadaten</vt:lpstr>
      <vt:lpstr>Diagramm Bilanz Kanto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Henri Kruysse</dc:creator>
  <cp:lastModifiedBy>Barriere Pascal</cp:lastModifiedBy>
  <cp:lastPrinted>2023-09-12T14:16:52Z</cp:lastPrinted>
  <dcterms:created xsi:type="dcterms:W3CDTF">2001-10-02T08:11:45Z</dcterms:created>
  <dcterms:modified xsi:type="dcterms:W3CDTF">2024-07-17T12:36:56Z</dcterms:modified>
</cp:coreProperties>
</file>