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bjsvwrud\AppData\Local\Microsoft\windows\INetCache\Content.Outlook\ZQ45YSZ0\"/>
    </mc:Choice>
  </mc:AlternateContent>
  <bookViews>
    <workbookView xWindow="0" yWindow="0" windowWidth="12240" windowHeight="2070"/>
  </bookViews>
  <sheets>
    <sheet name="HO33" sheetId="1" r:id="rId1"/>
  </sheets>
  <definedNames>
    <definedName name="_xlnm.Print_Area" localSheetId="0">'HO33'!$A$1:$L$68</definedName>
  </definedNames>
  <calcPr calcId="162913"/>
</workbook>
</file>

<file path=xl/calcChain.xml><?xml version="1.0" encoding="utf-8"?>
<calcChain xmlns="http://schemas.openxmlformats.org/spreadsheetml/2006/main">
  <c r="F12" i="1" l="1"/>
  <c r="F13" i="1"/>
  <c r="F14" i="1"/>
  <c r="F15" i="1"/>
  <c r="F11" i="1"/>
  <c r="J46" i="1" l="1"/>
  <c r="L64" i="1" l="1"/>
  <c r="J47" i="1" l="1"/>
  <c r="L61" i="1" l="1"/>
  <c r="L51" i="1" l="1"/>
  <c r="F37" i="1" l="1"/>
  <c r="L34" i="1" l="1"/>
  <c r="F19" i="1" l="1"/>
  <c r="L62" i="1"/>
  <c r="L63" i="1"/>
  <c r="L65" i="1" l="1"/>
  <c r="F29" i="1"/>
  <c r="F30" i="1"/>
  <c r="F31" i="1"/>
  <c r="F32" i="1"/>
  <c r="F33" i="1"/>
  <c r="F34" i="1"/>
  <c r="F35" i="1"/>
  <c r="F36" i="1"/>
  <c r="F28" i="1"/>
  <c r="F20" i="1"/>
  <c r="F21" i="1"/>
  <c r="F22" i="1"/>
  <c r="F23" i="1"/>
  <c r="F24" i="1"/>
  <c r="F25" i="1"/>
  <c r="F26" i="1"/>
  <c r="F16" i="1" l="1"/>
  <c r="L54" i="1" s="1"/>
  <c r="F56" i="1"/>
  <c r="F55" i="1"/>
  <c r="F51" i="1"/>
  <c r="F50" i="1"/>
  <c r="F49" i="1"/>
  <c r="L46" i="1" l="1"/>
  <c r="F67" i="1"/>
  <c r="F66" i="1"/>
  <c r="F65" i="1"/>
  <c r="F64" i="1"/>
  <c r="F63" i="1"/>
  <c r="F62" i="1"/>
  <c r="F61" i="1"/>
  <c r="F60" i="1"/>
  <c r="F59" i="1"/>
  <c r="F54" i="1"/>
  <c r="F53" i="1"/>
  <c r="F48" i="1"/>
  <c r="F47" i="1"/>
  <c r="F46" i="1"/>
  <c r="F45" i="1"/>
  <c r="F44" i="1"/>
  <c r="F43" i="1"/>
  <c r="F57" i="1" l="1"/>
  <c r="F68" i="1"/>
  <c r="L47" i="1"/>
  <c r="L56" i="1" l="1"/>
  <c r="L38" i="1"/>
  <c r="L33" i="1" l="1"/>
  <c r="L13" i="1" l="1"/>
  <c r="L41" i="1" l="1"/>
  <c r="L40" i="1"/>
  <c r="L50" i="1"/>
  <c r="L52" i="1" s="1"/>
  <c r="L14" i="1"/>
  <c r="L16" i="1"/>
  <c r="L19" i="1"/>
  <c r="L28" i="1"/>
  <c r="L30" i="1"/>
  <c r="L36" i="1"/>
  <c r="L39" i="1"/>
  <c r="L12" i="1"/>
  <c r="L15" i="1"/>
  <c r="L18" i="1"/>
  <c r="L20" i="1"/>
  <c r="L21" i="1"/>
  <c r="L22" i="1"/>
  <c r="L23" i="1"/>
  <c r="L24" i="1"/>
  <c r="L25" i="1"/>
  <c r="L26" i="1"/>
  <c r="L27" i="1"/>
  <c r="L29" i="1"/>
  <c r="L32" i="1"/>
  <c r="L35" i="1"/>
  <c r="L37" i="1"/>
  <c r="L43" i="1"/>
  <c r="L44" i="1"/>
  <c r="L45" i="1"/>
  <c r="F39" i="1"/>
  <c r="F40" i="1" s="1"/>
  <c r="L48" i="1" l="1"/>
  <c r="L57" i="1" s="1"/>
  <c r="L55" i="1"/>
  <c r="L58" i="1" l="1"/>
  <c r="L59" i="1" s="1"/>
  <c r="L66" i="1" l="1"/>
  <c r="L67" i="1" l="1"/>
  <c r="L68" i="1" s="1"/>
</calcChain>
</file>

<file path=xl/sharedStrings.xml><?xml version="1.0" encoding="utf-8"?>
<sst xmlns="http://schemas.openxmlformats.org/spreadsheetml/2006/main" count="316" uniqueCount="202">
  <si>
    <t>Preisb.</t>
  </si>
  <si>
    <t>Ansatz</t>
  </si>
  <si>
    <t>Anzahl</t>
  </si>
  <si>
    <t>Betrag</t>
  </si>
  <si>
    <t xml:space="preserve">                                  </t>
  </si>
  <si>
    <t>Elem.</t>
  </si>
  <si>
    <t>1992</t>
  </si>
  <si>
    <t>AUFTR</t>
  </si>
  <si>
    <t>FP</t>
  </si>
  <si>
    <t xml:space="preserve"> </t>
  </si>
  <si>
    <t>GP</t>
  </si>
  <si>
    <t>PLAN</t>
  </si>
  <si>
    <t>PT</t>
  </si>
  <si>
    <t>ANZ</t>
  </si>
  <si>
    <t>PARZ</t>
  </si>
  <si>
    <t>TFL</t>
  </si>
  <si>
    <t>GEB</t>
  </si>
  <si>
    <t>A3</t>
  </si>
  <si>
    <t>Total Material</t>
  </si>
  <si>
    <t>Total ARBEITEN nach KOSTENTARIF (Preisbasis 1992)</t>
  </si>
  <si>
    <t>Grenzmutation</t>
  </si>
  <si>
    <t>Gebäudemutation / Situationsmutation</t>
  </si>
  <si>
    <t>Rekonstruktion</t>
  </si>
  <si>
    <t>Annullation Grenzmutation</t>
  </si>
  <si>
    <t>.1</t>
  </si>
  <si>
    <t>.2</t>
  </si>
  <si>
    <t>1</t>
  </si>
  <si>
    <t>2</t>
  </si>
  <si>
    <t>.11</t>
  </si>
  <si>
    <t>.11.1</t>
  </si>
  <si>
    <t>.12</t>
  </si>
  <si>
    <t>.17</t>
  </si>
  <si>
    <t>.17.1</t>
  </si>
  <si>
    <t>.17.2</t>
  </si>
  <si>
    <t>.110</t>
  </si>
  <si>
    <t>.111</t>
  </si>
  <si>
    <t>2.1</t>
  </si>
  <si>
    <t>Freie Stationierung</t>
  </si>
  <si>
    <t>.21</t>
  </si>
  <si>
    <t>.22</t>
  </si>
  <si>
    <t>.23</t>
  </si>
  <si>
    <t>.24</t>
  </si>
  <si>
    <t>.25</t>
  </si>
  <si>
    <t>.26</t>
  </si>
  <si>
    <t>.27</t>
  </si>
  <si>
    <t>.28</t>
  </si>
  <si>
    <t>.29</t>
  </si>
  <si>
    <t>2.2</t>
  </si>
  <si>
    <t>2.3</t>
  </si>
  <si>
    <t>.31</t>
  </si>
  <si>
    <t>3</t>
  </si>
  <si>
    <t>Grundtypen</t>
  </si>
  <si>
    <t>.13</t>
  </si>
  <si>
    <t>.14</t>
  </si>
  <si>
    <t>.16</t>
  </si>
  <si>
    <t>.18</t>
  </si>
  <si>
    <t>.19</t>
  </si>
  <si>
    <t>.20</t>
  </si>
  <si>
    <t>3.1</t>
  </si>
  <si>
    <t>Zusatztypen</t>
  </si>
  <si>
    <t>3.2</t>
  </si>
  <si>
    <t xml:space="preserve">Position                          </t>
  </si>
  <si>
    <t>3.3</t>
  </si>
  <si>
    <t>.32</t>
  </si>
  <si>
    <t>.33</t>
  </si>
  <si>
    <t>.331</t>
  </si>
  <si>
    <t>.34</t>
  </si>
  <si>
    <t>.35</t>
  </si>
  <si>
    <t>.36</t>
  </si>
  <si>
    <t>.37</t>
  </si>
  <si>
    <t>.38</t>
  </si>
  <si>
    <t>Material</t>
  </si>
  <si>
    <t>Gussschacht</t>
  </si>
  <si>
    <t>Pfahl</t>
  </si>
  <si>
    <t>Nagel</t>
  </si>
  <si>
    <t>Markstein 12/12 cm</t>
  </si>
  <si>
    <t>Markstein 14/14 cm</t>
  </si>
  <si>
    <t>4.1</t>
  </si>
  <si>
    <t>.15</t>
  </si>
  <si>
    <t>4.2</t>
  </si>
  <si>
    <t>.210</t>
  </si>
  <si>
    <t>.213</t>
  </si>
  <si>
    <t>.214</t>
  </si>
  <si>
    <t>.215</t>
  </si>
  <si>
    <t>4.3</t>
  </si>
  <si>
    <t>.31.1</t>
  </si>
  <si>
    <t>.37.1</t>
  </si>
  <si>
    <t>4.4</t>
  </si>
  <si>
    <t>.41</t>
  </si>
  <si>
    <t>.42</t>
  </si>
  <si>
    <t>.43</t>
  </si>
  <si>
    <t xml:space="preserve">BÜROARBEITEN                  </t>
  </si>
  <si>
    <t>.39</t>
  </si>
  <si>
    <t>.40</t>
  </si>
  <si>
    <t>4</t>
  </si>
  <si>
    <t>Total Büroarbeiten</t>
  </si>
  <si>
    <t>Total Wegentschädigung</t>
  </si>
  <si>
    <t>ZUSAMMENZUG</t>
  </si>
  <si>
    <t>5</t>
  </si>
  <si>
    <t xml:space="preserve">ARBEITEN nach ZEITTARIF          </t>
  </si>
  <si>
    <t>Gemeinde: ………………………………………………</t>
  </si>
  <si>
    <t xml:space="preserve">Bemerkungen: ………………………………………………    </t>
  </si>
  <si>
    <t>Einpassen und Digitalisieren</t>
  </si>
  <si>
    <t>Total ARBEITEN nach ZEITTARIF</t>
  </si>
  <si>
    <t>GESAMTTOTAL</t>
  </si>
  <si>
    <t>Total Auftragsbearbeitung</t>
  </si>
  <si>
    <t>VERMESSUNGSARBEITEN</t>
  </si>
  <si>
    <t>Fixpunkte (FP)</t>
  </si>
  <si>
    <t>Stationieren auf vorhandenem Fixpunkt</t>
  </si>
  <si>
    <t>Grenzpunkte (GP)</t>
  </si>
  <si>
    <t>Aufsuchen</t>
  </si>
  <si>
    <t xml:space="preserve">Aufsuchen mit Hilfsmitteln  </t>
  </si>
  <si>
    <t xml:space="preserve">Direktes Festlegen    </t>
  </si>
  <si>
    <t>Situationspunkte / Gebäudepunkte (PT)</t>
  </si>
  <si>
    <t>VERMARKUNGSARBEITEN</t>
  </si>
  <si>
    <t>Nachführen rekonstruierter Grenzpunkt in Daten</t>
  </si>
  <si>
    <t>Nachführen neuer Grenzpunkt in Daten</t>
  </si>
  <si>
    <t>Berechnen Situationspunkt / Gebäudeeingang</t>
  </si>
  <si>
    <t>Berechnen Flächen / Erstellen Mutationsplan</t>
  </si>
  <si>
    <t>Total Vermessungsarbeiten und Wegentschädigung</t>
  </si>
  <si>
    <t>Total Vermarkungsarbeiten und Material</t>
  </si>
  <si>
    <t>.1.1</t>
  </si>
  <si>
    <t>.1.2</t>
  </si>
  <si>
    <t>Messen Kontrollpunkt mit GNSS</t>
  </si>
  <si>
    <t xml:space="preserve">Rekognoszieren und Messen Neupunkt </t>
  </si>
  <si>
    <t xml:space="preserve">Stationieren und Messen auf Anschlusspunkt             </t>
  </si>
  <si>
    <t>Aufnahme / Einmessen (inkl. Geb.eingang)</t>
  </si>
  <si>
    <t>Setzen eines neuen Marksteins</t>
  </si>
  <si>
    <t>Aufrichten und Verkeilen eines Marksteins</t>
  </si>
  <si>
    <t>Höhersetzen eines Marksteins</t>
  </si>
  <si>
    <t>Tiefersetzen eines Marksteins</t>
  </si>
  <si>
    <t>.29.1</t>
  </si>
  <si>
    <t>Einbetonieren eines Marksteins</t>
  </si>
  <si>
    <t>Abdecken Punktzeichen mit Schacht</t>
  </si>
  <si>
    <t>Aufbrechen und Wiederherstellen Belag</t>
  </si>
  <si>
    <t>Abbauen Lagerstein oder Fels</t>
  </si>
  <si>
    <t>Total Vermessungsarbeiten</t>
  </si>
  <si>
    <t>Total Vermarkungsarbeiten</t>
  </si>
  <si>
    <t>Rohr ohne Grenzbolzen</t>
  </si>
  <si>
    <t>Kunststoffmarkstein</t>
  </si>
  <si>
    <t xml:space="preserve">Berechnen Abriss              </t>
  </si>
  <si>
    <t>Berechnen GNSS</t>
  </si>
  <si>
    <t>Löschen Fixpunkt</t>
  </si>
  <si>
    <t xml:space="preserve">Berechnen aufgrund Bedingung    </t>
  </si>
  <si>
    <t xml:space="preserve">Berechnen nach Projekt         </t>
  </si>
  <si>
    <t>Bestimmen Koordinaten durch Abgriff</t>
  </si>
  <si>
    <t>Kontrolle nach erfolgter Absteckung</t>
  </si>
  <si>
    <t>Löschen Grenzpunkt in Daten</t>
  </si>
  <si>
    <t>Berechnen Situationspunkt projektierte Baute</t>
  </si>
  <si>
    <t xml:space="preserve">Nachführen Daten infolge neuer Situation  </t>
  </si>
  <si>
    <t>Löschen Situationspunkt in Daten</t>
  </si>
  <si>
    <t>Löschen projektierte Baute</t>
  </si>
  <si>
    <t xml:space="preserve">Nachführen Daten infolge Löschen Situation </t>
  </si>
  <si>
    <t>Erfassen neue Gebäudeadresse inkl. EGID/EDID</t>
  </si>
  <si>
    <t>Erfassen projektierte Baute</t>
  </si>
  <si>
    <t>Flächenberechnung und Dokumentation</t>
  </si>
  <si>
    <t>pro Mutationsplankopie</t>
  </si>
  <si>
    <t>Beglaubigungsgebühr (gemäss TVAV Art. 73a)</t>
  </si>
  <si>
    <t>Total ARBEITEN</t>
  </si>
  <si>
    <t>GB-Nr.: …………………………………………………..</t>
  </si>
  <si>
    <t>Datum: …………………………………………………..</t>
  </si>
  <si>
    <t>Fixpunktstein rund</t>
  </si>
  <si>
    <t>Aufnahme</t>
  </si>
  <si>
    <t>HGP</t>
  </si>
  <si>
    <t>.41.1</t>
  </si>
  <si>
    <t xml:space="preserve">   </t>
  </si>
  <si>
    <t>KM</t>
  </si>
  <si>
    <t>Pauschal für Gebäudemutation / Situationsmutation</t>
  </si>
  <si>
    <t>Grenzmutation / Rekonstruktion</t>
  </si>
  <si>
    <t>.4</t>
  </si>
  <si>
    <t>Aufnahme Hilfsgrenzpunkt</t>
  </si>
  <si>
    <t>Abstecken nach Absteckungselement</t>
  </si>
  <si>
    <t xml:space="preserve">Abstecken mit Bedingung    </t>
  </si>
  <si>
    <t xml:space="preserve">Festlegen innerhalb Gebäude      </t>
  </si>
  <si>
    <t>Berechnen Grenzpunkt</t>
  </si>
  <si>
    <t>Berechnen und Einrechnen in Gerade / Kreisbogen</t>
  </si>
  <si>
    <t xml:space="preserve">Berechnen Absteckungselement  </t>
  </si>
  <si>
    <t>Nachführen Grundstück infolge Löschen Grenzpunkt</t>
  </si>
  <si>
    <t xml:space="preserve">Berechnen Bodenbedeckungsfläche         </t>
  </si>
  <si>
    <t>.45</t>
  </si>
  <si>
    <t>STD</t>
  </si>
  <si>
    <t>Aufsuchen und Signalisieren Anschlusspunkt</t>
  </si>
  <si>
    <t>GNSS-Stationierung</t>
  </si>
  <si>
    <t xml:space="preserve">Kontrolle vorhandener Grenzpunkt                 </t>
  </si>
  <si>
    <t>Berechnen neuer Fixpunkt</t>
  </si>
  <si>
    <t>Berechnen Freie Stationierung</t>
  </si>
  <si>
    <t>Berechnen Absteckunngselement für Rekonstruktion</t>
  </si>
  <si>
    <t>Wegentschädigung</t>
  </si>
  <si>
    <t>Berechnen Grundstücksteilfläche</t>
  </si>
  <si>
    <t>Aufsuchen mit Hilfsmitteln und Signalisieren</t>
  </si>
  <si>
    <t>Ordnungs-Nr.: ………………………………………………</t>
  </si>
  <si>
    <t>Grenzmutation ohne Feldarbeit</t>
  </si>
  <si>
    <t>Setzen eines Grenzbolzens / Fixpunktbolzens</t>
  </si>
  <si>
    <t>Grenzbolzen / Fixpunktbolzen</t>
  </si>
  <si>
    <t>Mehrwertsteuer (7.7%)</t>
  </si>
  <si>
    <t>KFL</t>
  </si>
  <si>
    <t>AUFTRAGSBEARBEITUNG</t>
  </si>
  <si>
    <t>Setzen eines Grenzbolzens mit Dübel / Entfernen Bolzen</t>
  </si>
  <si>
    <t>Entfernen eines Marksteins oder Kunstoffmarksteins</t>
  </si>
  <si>
    <t>Setzen eines Kunstoffmarksteins</t>
  </si>
  <si>
    <t>Setzen eines Rohrs</t>
  </si>
  <si>
    <t>x  Anwendungsfaktor (Faktor 2021  =  1.27)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</si>
</sst>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_)"/>
  </numFmts>
  <fonts count="7" x14ac:knownFonts="1">
    <font>
      <sz val="12"/>
      <name val="Arial"/>
    </font>
    <font>
      <sz val="11"/>
      <name val="Arial Narrow"/>
      <family val="2"/>
    </font>
    <font>
      <b/>
      <sz val="14"/>
      <name val="Arial Narrow"/>
      <family val="2"/>
    </font>
    <font>
      <sz val="14"/>
      <name val="Arial Narrow"/>
      <family val="2"/>
    </font>
    <font>
      <b/>
      <sz val="14"/>
      <color rgb="FF00B050"/>
      <name val="Arial Narrow"/>
      <family val="2"/>
    </font>
    <font>
      <i/>
      <sz val="14"/>
      <color rgb="FFFF0000"/>
      <name val="Arial Narrow"/>
      <family val="2"/>
    </font>
    <font>
      <b/>
      <strike/>
      <sz val="14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4" fontId="1" fillId="0" borderId="0" xfId="0" applyNumberFormat="1" applyFont="1" applyFill="1" applyAlignment="1">
      <alignment horizontal="right" vertical="center" inden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 indent="1"/>
    </xf>
    <xf numFmtId="164" fontId="1" fillId="0" borderId="0" xfId="0" applyNumberFormat="1" applyFont="1" applyFill="1" applyAlignment="1" applyProtection="1">
      <alignment horizontal="left" vertical="center" indent="1"/>
    </xf>
    <xf numFmtId="164" fontId="1" fillId="0" borderId="0" xfId="0" applyNumberFormat="1" applyFont="1" applyFill="1" applyAlignment="1" applyProtection="1">
      <alignment vertical="center"/>
    </xf>
    <xf numFmtId="4" fontId="1" fillId="0" borderId="0" xfId="0" applyNumberFormat="1" applyFont="1" applyFill="1" applyAlignment="1" applyProtection="1">
      <alignment horizontal="right" vertical="center" indent="1"/>
    </xf>
    <xf numFmtId="3" fontId="1" fillId="0" borderId="0" xfId="0" applyNumberFormat="1" applyFont="1" applyFill="1" applyAlignment="1" applyProtection="1">
      <alignment horizontal="right" vertical="center" indent="1"/>
    </xf>
    <xf numFmtId="3" fontId="1" fillId="0" borderId="0" xfId="0" applyNumberFormat="1" applyFont="1" applyFill="1" applyAlignment="1">
      <alignment horizontal="right" vertical="center" indent="1"/>
    </xf>
    <xf numFmtId="164" fontId="2" fillId="0" borderId="0" xfId="0" applyNumberFormat="1" applyFont="1" applyFill="1" applyAlignment="1" applyProtection="1">
      <alignment horizontal="left" vertical="center" indent="1"/>
    </xf>
    <xf numFmtId="164" fontId="2" fillId="0" borderId="0" xfId="0" applyNumberFormat="1" applyFont="1" applyFill="1" applyBorder="1" applyAlignment="1" applyProtection="1">
      <alignment horizontal="left" vertical="center" indent="1"/>
    </xf>
    <xf numFmtId="164" fontId="2" fillId="0" borderId="0" xfId="0" applyNumberFormat="1" applyFont="1" applyFill="1" applyAlignment="1" applyProtection="1">
      <alignment vertical="center"/>
    </xf>
    <xf numFmtId="4" fontId="2" fillId="0" borderId="0" xfId="0" applyNumberFormat="1" applyFont="1" applyFill="1" applyAlignment="1" applyProtection="1">
      <alignment horizontal="right" vertical="center" indent="1"/>
    </xf>
    <xf numFmtId="3" fontId="2" fillId="0" borderId="0" xfId="0" applyNumberFormat="1" applyFont="1" applyFill="1" applyAlignment="1" applyProtection="1">
      <alignment horizontal="right" vertical="center" indent="1"/>
    </xf>
    <xf numFmtId="4" fontId="3" fillId="0" borderId="0" xfId="0" applyNumberFormat="1" applyFont="1" applyFill="1" applyAlignment="1">
      <alignment horizontal="right" vertical="center" indent="1"/>
    </xf>
    <xf numFmtId="164" fontId="2" fillId="0" borderId="0" xfId="0" applyNumberFormat="1" applyFont="1" applyFill="1" applyAlignment="1" applyProtection="1">
      <alignment horizontal="left" vertical="center"/>
    </xf>
    <xf numFmtId="0" fontId="3" fillId="0" borderId="0" xfId="0" applyFont="1" applyFill="1" applyAlignment="1">
      <alignment horizontal="left" vertical="center" indent="1"/>
    </xf>
    <xf numFmtId="49" fontId="2" fillId="0" borderId="0" xfId="0" applyNumberFormat="1" applyFont="1" applyFill="1" applyAlignment="1" applyProtection="1">
      <alignment horizontal="left" vertical="center"/>
    </xf>
    <xf numFmtId="0" fontId="2" fillId="0" borderId="0" xfId="0" applyFont="1" applyFill="1" applyAlignment="1">
      <alignment horizontal="left" vertical="center" indent="1"/>
    </xf>
    <xf numFmtId="49" fontId="2" fillId="0" borderId="0" xfId="0" applyNumberFormat="1" applyFont="1" applyFill="1" applyAlignment="1" applyProtection="1">
      <alignment horizontal="left" vertical="center" indent="1"/>
    </xf>
    <xf numFmtId="164" fontId="2" fillId="0" borderId="0" xfId="0" applyNumberFormat="1" applyFont="1" applyFill="1" applyAlignment="1" applyProtection="1">
      <alignment horizontal="centerContinuous" vertical="center"/>
    </xf>
    <xf numFmtId="0" fontId="3" fillId="0" borderId="0" xfId="0" applyFont="1" applyFill="1" applyAlignment="1">
      <alignment vertical="center"/>
    </xf>
    <xf numFmtId="164" fontId="3" fillId="0" borderId="0" xfId="0" applyNumberFormat="1" applyFont="1" applyFill="1" applyAlignment="1" applyProtection="1">
      <alignment horizontal="left" vertical="center" indent="1"/>
    </xf>
    <xf numFmtId="164" fontId="3" fillId="0" borderId="0" xfId="0" applyNumberFormat="1" applyFont="1" applyFill="1" applyAlignment="1" applyProtection="1">
      <alignment vertical="center"/>
    </xf>
    <xf numFmtId="4" fontId="3" fillId="0" borderId="0" xfId="0" applyNumberFormat="1" applyFont="1" applyFill="1" applyAlignment="1" applyProtection="1">
      <alignment horizontal="right" vertical="center" indent="1"/>
    </xf>
    <xf numFmtId="3" fontId="3" fillId="0" borderId="0" xfId="0" applyNumberFormat="1" applyFont="1" applyFill="1" applyAlignment="1" applyProtection="1">
      <alignment horizontal="right" vertical="center" indent="1"/>
    </xf>
    <xf numFmtId="164" fontId="3" fillId="0" borderId="0" xfId="0" applyNumberFormat="1" applyFont="1" applyFill="1" applyBorder="1" applyAlignment="1" applyProtection="1">
      <alignment horizontal="left" vertical="center" indent="1"/>
    </xf>
    <xf numFmtId="164" fontId="3" fillId="0" borderId="0" xfId="0" applyNumberFormat="1" applyFont="1" applyFill="1" applyBorder="1" applyAlignment="1" applyProtection="1">
      <alignment vertical="center"/>
    </xf>
    <xf numFmtId="4" fontId="3" fillId="0" borderId="0" xfId="0" applyNumberFormat="1" applyFont="1" applyFill="1" applyBorder="1" applyAlignment="1" applyProtection="1">
      <alignment horizontal="right" vertical="center" indent="1"/>
    </xf>
    <xf numFmtId="3" fontId="3" fillId="0" borderId="0" xfId="0" applyNumberFormat="1" applyFont="1" applyFill="1" applyBorder="1" applyAlignment="1" applyProtection="1">
      <alignment horizontal="right" vertical="center" indent="1"/>
    </xf>
    <xf numFmtId="164" fontId="3" fillId="3" borderId="12" xfId="0" applyNumberFormat="1" applyFont="1" applyFill="1" applyBorder="1" applyAlignment="1" applyProtection="1">
      <alignment horizontal="left" vertical="center" indent="1"/>
    </xf>
    <xf numFmtId="164" fontId="3" fillId="3" borderId="13" xfId="0" applyNumberFormat="1" applyFont="1" applyFill="1" applyBorder="1" applyAlignment="1" applyProtection="1">
      <alignment horizontal="left" vertical="center" indent="1"/>
    </xf>
    <xf numFmtId="164" fontId="3" fillId="3" borderId="14" xfId="0" applyNumberFormat="1" applyFont="1" applyFill="1" applyBorder="1" applyAlignment="1" applyProtection="1">
      <alignment horizontal="center" vertical="center"/>
    </xf>
    <xf numFmtId="4" fontId="3" fillId="3" borderId="13" xfId="0" applyNumberFormat="1" applyFont="1" applyFill="1" applyBorder="1" applyAlignment="1" applyProtection="1">
      <alignment horizontal="right" vertical="center" indent="1"/>
    </xf>
    <xf numFmtId="3" fontId="3" fillId="3" borderId="14" xfId="0" applyNumberFormat="1" applyFont="1" applyFill="1" applyBorder="1" applyAlignment="1" applyProtection="1">
      <alignment horizontal="right" vertical="center" indent="1"/>
    </xf>
    <xf numFmtId="4" fontId="3" fillId="3" borderId="15" xfId="0" applyNumberFormat="1" applyFont="1" applyFill="1" applyBorder="1" applyAlignment="1" applyProtection="1">
      <alignment horizontal="right" vertical="center" indent="1"/>
    </xf>
    <xf numFmtId="164" fontId="3" fillId="3" borderId="24" xfId="0" applyNumberFormat="1" applyFont="1" applyFill="1" applyBorder="1" applyAlignment="1" applyProtection="1">
      <alignment horizontal="left" vertical="center" indent="1"/>
    </xf>
    <xf numFmtId="164" fontId="3" fillId="3" borderId="13" xfId="0" applyNumberFormat="1" applyFont="1" applyFill="1" applyBorder="1" applyAlignment="1" applyProtection="1">
      <alignment horizontal="center" vertical="center"/>
    </xf>
    <xf numFmtId="4" fontId="3" fillId="3" borderId="14" xfId="0" applyNumberFormat="1" applyFont="1" applyFill="1" applyBorder="1" applyAlignment="1" applyProtection="1">
      <alignment horizontal="right" vertical="center" indent="1"/>
    </xf>
    <xf numFmtId="3" fontId="3" fillId="3" borderId="13" xfId="0" applyNumberFormat="1" applyFont="1" applyFill="1" applyBorder="1" applyAlignment="1" applyProtection="1">
      <alignment horizontal="right" vertical="center" indent="1"/>
    </xf>
    <xf numFmtId="4" fontId="3" fillId="3" borderId="20" xfId="0" applyNumberFormat="1" applyFont="1" applyFill="1" applyBorder="1" applyAlignment="1" applyProtection="1">
      <alignment horizontal="right" vertical="center" indent="1"/>
    </xf>
    <xf numFmtId="164" fontId="3" fillId="3" borderId="16" xfId="0" applyNumberFormat="1" applyFont="1" applyFill="1" applyBorder="1" applyAlignment="1" applyProtection="1">
      <alignment horizontal="left" vertical="center" indent="1"/>
    </xf>
    <xf numFmtId="164" fontId="3" fillId="3" borderId="17" xfId="0" applyNumberFormat="1" applyFont="1" applyFill="1" applyBorder="1" applyAlignment="1" applyProtection="1">
      <alignment horizontal="left" vertical="center" indent="1"/>
    </xf>
    <xf numFmtId="164" fontId="3" fillId="3" borderId="18" xfId="0" applyNumberFormat="1" applyFont="1" applyFill="1" applyBorder="1" applyAlignment="1" applyProtection="1">
      <alignment horizontal="center" vertical="center"/>
    </xf>
    <xf numFmtId="4" fontId="3" fillId="3" borderId="17" xfId="0" applyNumberFormat="1" applyFont="1" applyFill="1" applyBorder="1" applyAlignment="1" applyProtection="1">
      <alignment horizontal="right" vertical="center" indent="1"/>
    </xf>
    <xf numFmtId="3" fontId="3" fillId="3" borderId="18" xfId="0" applyNumberFormat="1" applyFont="1" applyFill="1" applyBorder="1" applyAlignment="1" applyProtection="1">
      <alignment horizontal="right" vertical="center" indent="1"/>
    </xf>
    <xf numFmtId="4" fontId="3" fillId="3" borderId="19" xfId="0" applyNumberFormat="1" applyFont="1" applyFill="1" applyBorder="1" applyAlignment="1" applyProtection="1">
      <alignment horizontal="right" vertical="center" indent="1"/>
    </xf>
    <xf numFmtId="164" fontId="3" fillId="3" borderId="25" xfId="0" applyNumberFormat="1" applyFont="1" applyFill="1" applyBorder="1" applyAlignment="1" applyProtection="1">
      <alignment horizontal="left" vertical="center" indent="1"/>
    </xf>
    <xf numFmtId="164" fontId="3" fillId="3" borderId="17" xfId="0" applyNumberFormat="1" applyFont="1" applyFill="1" applyBorder="1" applyAlignment="1" applyProtection="1">
      <alignment horizontal="center" vertical="center"/>
    </xf>
    <xf numFmtId="4" fontId="3" fillId="3" borderId="18" xfId="0" applyNumberFormat="1" applyFont="1" applyFill="1" applyBorder="1" applyAlignment="1" applyProtection="1">
      <alignment horizontal="right" vertical="center" indent="1"/>
    </xf>
    <xf numFmtId="3" fontId="3" fillId="3" borderId="17" xfId="0" applyNumberFormat="1" applyFont="1" applyFill="1" applyBorder="1" applyAlignment="1" applyProtection="1">
      <alignment horizontal="right" vertical="center" indent="1"/>
    </xf>
    <xf numFmtId="4" fontId="3" fillId="3" borderId="21" xfId="0" applyNumberFormat="1" applyFont="1" applyFill="1" applyBorder="1" applyAlignment="1" applyProtection="1">
      <alignment horizontal="right" vertical="center" indent="1"/>
    </xf>
    <xf numFmtId="49" fontId="2" fillId="2" borderId="5" xfId="0" quotePrefix="1" applyNumberFormat="1" applyFont="1" applyFill="1" applyBorder="1" applyAlignment="1" applyProtection="1">
      <alignment horizontal="left" vertical="center" indent="1"/>
    </xf>
    <xf numFmtId="164" fontId="2" fillId="2" borderId="6" xfId="0" applyNumberFormat="1" applyFont="1" applyFill="1" applyBorder="1" applyAlignment="1" applyProtection="1">
      <alignment horizontal="left" vertical="center" indent="1"/>
    </xf>
    <xf numFmtId="164" fontId="3" fillId="2" borderId="6" xfId="0" applyNumberFormat="1" applyFont="1" applyFill="1" applyBorder="1" applyAlignment="1" applyProtection="1">
      <alignment vertical="center"/>
    </xf>
    <xf numFmtId="4" fontId="3" fillId="2" borderId="6" xfId="0" applyNumberFormat="1" applyFont="1" applyFill="1" applyBorder="1" applyAlignment="1" applyProtection="1">
      <alignment horizontal="right" vertical="center" indent="1"/>
    </xf>
    <xf numFmtId="3" fontId="3" fillId="2" borderId="6" xfId="0" applyNumberFormat="1" applyFont="1" applyFill="1" applyBorder="1" applyAlignment="1" applyProtection="1">
      <alignment horizontal="right" vertical="center" indent="1"/>
    </xf>
    <xf numFmtId="4" fontId="3" fillId="2" borderId="7" xfId="0" applyNumberFormat="1" applyFont="1" applyFill="1" applyBorder="1" applyAlignment="1" applyProtection="1">
      <alignment horizontal="right" vertical="center" indent="1"/>
    </xf>
    <xf numFmtId="164" fontId="2" fillId="2" borderId="6" xfId="0" quotePrefix="1" applyNumberFormat="1" applyFont="1" applyFill="1" applyBorder="1" applyAlignment="1" applyProtection="1">
      <alignment horizontal="left" vertical="center" indent="1"/>
    </xf>
    <xf numFmtId="49" fontId="3" fillId="0" borderId="8" xfId="0" quotePrefix="1" applyNumberFormat="1" applyFont="1" applyFill="1" applyBorder="1" applyAlignment="1" applyProtection="1">
      <alignment horizontal="left" vertical="center" indent="1"/>
    </xf>
    <xf numFmtId="164" fontId="3" fillId="0" borderId="3" xfId="0" applyNumberFormat="1" applyFont="1" applyFill="1" applyBorder="1" applyAlignment="1" applyProtection="1">
      <alignment horizontal="left" vertical="center" indent="1"/>
    </xf>
    <xf numFmtId="164" fontId="3" fillId="0" borderId="1" xfId="0" applyNumberFormat="1" applyFont="1" applyFill="1" applyBorder="1" applyAlignment="1" applyProtection="1">
      <alignment horizontal="center" vertical="center"/>
    </xf>
    <xf numFmtId="4" fontId="3" fillId="0" borderId="1" xfId="0" applyNumberFormat="1" applyFont="1" applyFill="1" applyBorder="1" applyAlignment="1" applyProtection="1">
      <alignment horizontal="right" vertical="center" indent="1"/>
    </xf>
    <xf numFmtId="3" fontId="3" fillId="0" borderId="1" xfId="0" applyNumberFormat="1" applyFont="1" applyFill="1" applyBorder="1" applyAlignment="1" applyProtection="1">
      <alignment horizontal="right" vertical="center" indent="1"/>
    </xf>
    <xf numFmtId="4" fontId="3" fillId="0" borderId="9" xfId="0" applyNumberFormat="1" applyFont="1" applyFill="1" applyBorder="1" applyAlignment="1" applyProtection="1">
      <alignment horizontal="right" vertical="center" indent="1"/>
    </xf>
    <xf numFmtId="49" fontId="2" fillId="2" borderId="8" xfId="0" quotePrefix="1" applyNumberFormat="1" applyFont="1" applyFill="1" applyBorder="1" applyAlignment="1" applyProtection="1">
      <alignment horizontal="left" vertical="center" indent="1"/>
    </xf>
    <xf numFmtId="164" fontId="2" fillId="2" borderId="2" xfId="0" quotePrefix="1" applyNumberFormat="1" applyFont="1" applyFill="1" applyBorder="1" applyAlignment="1" applyProtection="1">
      <alignment horizontal="left" vertical="center" indent="1"/>
    </xf>
    <xf numFmtId="164" fontId="3" fillId="2" borderId="2" xfId="0" applyNumberFormat="1" applyFont="1" applyFill="1" applyBorder="1" applyAlignment="1" applyProtection="1">
      <alignment vertical="center"/>
    </xf>
    <xf numFmtId="4" fontId="3" fillId="2" borderId="2" xfId="0" applyNumberFormat="1" applyFont="1" applyFill="1" applyBorder="1" applyAlignment="1" applyProtection="1">
      <alignment horizontal="right" vertical="center" indent="1"/>
    </xf>
    <xf numFmtId="3" fontId="3" fillId="2" borderId="2" xfId="0" applyNumberFormat="1" applyFont="1" applyFill="1" applyBorder="1" applyAlignment="1" applyProtection="1">
      <alignment horizontal="right" vertical="center" indent="1"/>
    </xf>
    <xf numFmtId="4" fontId="3" fillId="2" borderId="11" xfId="0" applyNumberFormat="1" applyFont="1" applyFill="1" applyBorder="1" applyAlignment="1" applyProtection="1">
      <alignment horizontal="right" vertical="center" indent="1"/>
    </xf>
    <xf numFmtId="164" fontId="3" fillId="0" borderId="2" xfId="0" quotePrefix="1" applyNumberFormat="1" applyFont="1" applyFill="1" applyBorder="1" applyAlignment="1" applyProtection="1">
      <alignment horizontal="left" vertical="center" indent="1"/>
    </xf>
    <xf numFmtId="49" fontId="2" fillId="2" borderId="10" xfId="0" quotePrefix="1" applyNumberFormat="1" applyFont="1" applyFill="1" applyBorder="1" applyAlignment="1" applyProtection="1">
      <alignment horizontal="left" vertical="center" indent="1"/>
    </xf>
    <xf numFmtId="164" fontId="4" fillId="2" borderId="4" xfId="0" applyNumberFormat="1" applyFont="1" applyFill="1" applyBorder="1" applyAlignment="1" applyProtection="1">
      <alignment horizontal="left" vertical="center" indent="1"/>
    </xf>
    <xf numFmtId="164" fontId="4" fillId="2" borderId="4" xfId="0" applyNumberFormat="1" applyFont="1" applyFill="1" applyBorder="1" applyAlignment="1" applyProtection="1">
      <alignment horizontal="center" vertical="center"/>
    </xf>
    <xf numFmtId="4" fontId="4" fillId="2" borderId="4" xfId="0" applyNumberFormat="1" applyFont="1" applyFill="1" applyBorder="1" applyAlignment="1" applyProtection="1">
      <alignment horizontal="right" vertical="center" indent="1"/>
    </xf>
    <xf numFmtId="3" fontId="4" fillId="2" borderId="4" xfId="0" applyNumberFormat="1" applyFont="1" applyFill="1" applyBorder="1" applyAlignment="1" applyProtection="1">
      <alignment horizontal="right" vertical="center" indent="1"/>
    </xf>
    <xf numFmtId="4" fontId="4" fillId="2" borderId="30" xfId="0" applyNumberFormat="1" applyFont="1" applyFill="1" applyBorder="1" applyAlignment="1" applyProtection="1">
      <alignment horizontal="right" vertical="center" indent="1"/>
    </xf>
    <xf numFmtId="164" fontId="2" fillId="2" borderId="2" xfId="0" applyNumberFormat="1" applyFont="1" applyFill="1" applyBorder="1" applyAlignment="1" applyProtection="1">
      <alignment horizontal="left" vertical="center" indent="1"/>
    </xf>
    <xf numFmtId="3" fontId="3" fillId="0" borderId="0" xfId="0" applyNumberFormat="1" applyFont="1" applyFill="1" applyBorder="1" applyAlignment="1">
      <alignment horizontal="right" vertical="center" indent="1"/>
    </xf>
    <xf numFmtId="3" fontId="3" fillId="0" borderId="2" xfId="0" applyNumberFormat="1" applyFont="1" applyFill="1" applyBorder="1" applyAlignment="1" applyProtection="1">
      <alignment horizontal="right" vertical="center" indent="1"/>
    </xf>
    <xf numFmtId="164" fontId="2" fillId="2" borderId="4" xfId="0" applyNumberFormat="1" applyFont="1" applyFill="1" applyBorder="1" applyAlignment="1" applyProtection="1">
      <alignment horizontal="left" vertical="center" indent="1"/>
    </xf>
    <xf numFmtId="49" fontId="2" fillId="2" borderId="28" xfId="0" quotePrefix="1" applyNumberFormat="1" applyFont="1" applyFill="1" applyBorder="1" applyAlignment="1" applyProtection="1">
      <alignment horizontal="left" vertical="center" indent="1"/>
    </xf>
    <xf numFmtId="164" fontId="2" fillId="2" borderId="26" xfId="0" applyNumberFormat="1" applyFont="1" applyFill="1" applyBorder="1" applyAlignment="1" applyProtection="1">
      <alignment horizontal="left" vertical="center" indent="1"/>
    </xf>
    <xf numFmtId="164" fontId="4" fillId="2" borderId="26" xfId="0" applyNumberFormat="1" applyFont="1" applyFill="1" applyBorder="1" applyAlignment="1" applyProtection="1">
      <alignment horizontal="center" vertical="center"/>
    </xf>
    <xf numFmtId="4" fontId="4" fillId="2" borderId="26" xfId="0" applyNumberFormat="1" applyFont="1" applyFill="1" applyBorder="1" applyAlignment="1" applyProtection="1">
      <alignment horizontal="right" vertical="center" indent="1"/>
    </xf>
    <xf numFmtId="3" fontId="4" fillId="2" borderId="26" xfId="0" applyNumberFormat="1" applyFont="1" applyFill="1" applyBorder="1" applyAlignment="1" applyProtection="1">
      <alignment horizontal="right" vertical="center" indent="1"/>
    </xf>
    <xf numFmtId="49" fontId="2" fillId="2" borderId="5" xfId="0" applyNumberFormat="1" applyFont="1" applyFill="1" applyBorder="1" applyAlignment="1" applyProtection="1">
      <alignment horizontal="left" vertical="center" indent="1"/>
    </xf>
    <xf numFmtId="49" fontId="3" fillId="0" borderId="8" xfId="0" applyNumberFormat="1" applyFont="1" applyFill="1" applyBorder="1" applyAlignment="1">
      <alignment horizontal="left" vertical="center" indent="1"/>
    </xf>
    <xf numFmtId="0" fontId="3" fillId="0" borderId="2" xfId="0" applyFont="1" applyFill="1" applyBorder="1" applyAlignment="1">
      <alignment horizontal="left" vertical="center" indent="1"/>
    </xf>
    <xf numFmtId="0" fontId="3" fillId="0" borderId="2" xfId="0" applyFont="1" applyFill="1" applyBorder="1" applyAlignment="1">
      <alignment vertical="center"/>
    </xf>
    <xf numFmtId="4" fontId="3" fillId="0" borderId="2" xfId="0" applyNumberFormat="1" applyFont="1" applyFill="1" applyBorder="1" applyAlignment="1">
      <alignment horizontal="right" vertical="center" indent="1"/>
    </xf>
    <xf numFmtId="3" fontId="3" fillId="0" borderId="3" xfId="0" applyNumberFormat="1" applyFont="1" applyFill="1" applyBorder="1" applyAlignment="1">
      <alignment horizontal="right" vertical="center" indent="1"/>
    </xf>
    <xf numFmtId="4" fontId="3" fillId="0" borderId="9" xfId="0" applyNumberFormat="1" applyFont="1" applyFill="1" applyBorder="1" applyAlignment="1">
      <alignment horizontal="right" vertical="center" indent="1"/>
    </xf>
    <xf numFmtId="3" fontId="3" fillId="2" borderId="22" xfId="0" applyNumberFormat="1" applyFont="1" applyFill="1" applyBorder="1" applyAlignment="1" applyProtection="1">
      <alignment horizontal="right" vertical="center" indent="1"/>
    </xf>
    <xf numFmtId="4" fontId="2" fillId="2" borderId="23" xfId="0" applyNumberFormat="1" applyFont="1" applyFill="1" applyBorder="1" applyAlignment="1" applyProtection="1">
      <alignment horizontal="right" vertical="center" indent="1"/>
    </xf>
    <xf numFmtId="49" fontId="2" fillId="2" borderId="8" xfId="0" applyNumberFormat="1" applyFont="1" applyFill="1" applyBorder="1" applyAlignment="1" applyProtection="1">
      <alignment horizontal="left" vertical="center" indent="1"/>
    </xf>
    <xf numFmtId="3" fontId="3" fillId="2" borderId="3" xfId="0" applyNumberFormat="1" applyFont="1" applyFill="1" applyBorder="1" applyAlignment="1" applyProtection="1">
      <alignment horizontal="right" vertical="center" indent="1"/>
    </xf>
    <xf numFmtId="4" fontId="2" fillId="2" borderId="9" xfId="0" applyNumberFormat="1" applyFont="1" applyFill="1" applyBorder="1" applyAlignment="1" applyProtection="1">
      <alignment horizontal="right" vertical="center" indent="1"/>
    </xf>
    <xf numFmtId="164" fontId="3" fillId="2" borderId="4" xfId="0" applyNumberFormat="1" applyFont="1" applyFill="1" applyBorder="1" applyAlignment="1" applyProtection="1">
      <alignment horizontal="left" vertical="center" indent="1"/>
    </xf>
    <xf numFmtId="164" fontId="3" fillId="2" borderId="4" xfId="0" applyNumberFormat="1" applyFont="1" applyFill="1" applyBorder="1" applyAlignment="1" applyProtection="1">
      <alignment vertical="center"/>
    </xf>
    <xf numFmtId="4" fontId="3" fillId="2" borderId="4" xfId="0" applyNumberFormat="1" applyFont="1" applyFill="1" applyBorder="1" applyAlignment="1" applyProtection="1">
      <alignment horizontal="right" vertical="center" indent="1"/>
    </xf>
    <xf numFmtId="3" fontId="3" fillId="2" borderId="29" xfId="0" applyNumberFormat="1" applyFont="1" applyFill="1" applyBorder="1" applyAlignment="1" applyProtection="1">
      <alignment horizontal="right" vertical="center" indent="1"/>
    </xf>
    <xf numFmtId="4" fontId="2" fillId="2" borderId="30" xfId="0" applyNumberFormat="1" applyFont="1" applyFill="1" applyBorder="1" applyAlignment="1" applyProtection="1">
      <alignment horizontal="right" vertical="center" indent="1"/>
    </xf>
    <xf numFmtId="49" fontId="2" fillId="2" borderId="6" xfId="0" quotePrefix="1" applyNumberFormat="1" applyFont="1" applyFill="1" applyBorder="1" applyAlignment="1" applyProtection="1">
      <alignment horizontal="left" vertical="center" indent="1"/>
    </xf>
    <xf numFmtId="49" fontId="3" fillId="0" borderId="2" xfId="0" applyNumberFormat="1" applyFont="1" applyFill="1" applyBorder="1" applyAlignment="1">
      <alignment horizontal="left" vertical="center" indent="1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right" vertical="center" indent="1"/>
    </xf>
    <xf numFmtId="3" fontId="3" fillId="0" borderId="1" xfId="0" applyNumberFormat="1" applyFont="1" applyFill="1" applyBorder="1" applyAlignment="1">
      <alignment horizontal="right" vertical="center" indent="1"/>
    </xf>
    <xf numFmtId="49" fontId="2" fillId="2" borderId="4" xfId="0" quotePrefix="1" applyNumberFormat="1" applyFont="1" applyFill="1" applyBorder="1" applyAlignment="1" applyProtection="1">
      <alignment horizontal="left" vertical="center" indent="1"/>
    </xf>
    <xf numFmtId="3" fontId="3" fillId="2" borderId="27" xfId="0" applyNumberFormat="1" applyFont="1" applyFill="1" applyBorder="1" applyAlignment="1" applyProtection="1">
      <alignment horizontal="right" vertical="center" indent="1"/>
    </xf>
    <xf numFmtId="4" fontId="3" fillId="2" borderId="23" xfId="0" applyNumberFormat="1" applyFont="1" applyFill="1" applyBorder="1" applyAlignment="1" applyProtection="1">
      <alignment horizontal="right" vertical="center" indent="1"/>
    </xf>
    <xf numFmtId="49" fontId="2" fillId="0" borderId="8" xfId="0" applyNumberFormat="1" applyFont="1" applyFill="1" applyBorder="1" applyAlignment="1" applyProtection="1">
      <alignment horizontal="left" vertical="center" indent="1"/>
    </xf>
    <xf numFmtId="164" fontId="2" fillId="0" borderId="2" xfId="0" applyNumberFormat="1" applyFont="1" applyFill="1" applyBorder="1" applyAlignment="1" applyProtection="1">
      <alignment horizontal="left" vertical="center" indent="1"/>
    </xf>
    <xf numFmtId="164" fontId="3" fillId="0" borderId="2" xfId="0" applyNumberFormat="1" applyFont="1" applyFill="1" applyBorder="1" applyAlignment="1" applyProtection="1">
      <alignment vertical="center"/>
    </xf>
    <xf numFmtId="9" fontId="3" fillId="0" borderId="2" xfId="0" applyNumberFormat="1" applyFont="1" applyFill="1" applyBorder="1" applyAlignment="1" applyProtection="1">
      <alignment horizontal="right" vertical="center" indent="1"/>
    </xf>
    <xf numFmtId="3" fontId="3" fillId="0" borderId="3" xfId="0" applyNumberFormat="1" applyFont="1" applyFill="1" applyBorder="1" applyAlignment="1" applyProtection="1">
      <alignment horizontal="right" vertical="center" indent="1"/>
    </xf>
    <xf numFmtId="49" fontId="2" fillId="2" borderId="10" xfId="0" applyNumberFormat="1" applyFont="1" applyFill="1" applyBorder="1" applyAlignment="1" applyProtection="1">
      <alignment horizontal="left" vertical="center" indent="1"/>
    </xf>
    <xf numFmtId="3" fontId="3" fillId="0" borderId="0" xfId="0" applyNumberFormat="1" applyFont="1" applyFill="1" applyAlignment="1">
      <alignment horizontal="right" vertical="center" indent="1"/>
    </xf>
    <xf numFmtId="0" fontId="5" fillId="0" borderId="0" xfId="0" applyFont="1" applyFill="1" applyAlignment="1">
      <alignment horizontal="left" vertical="center" indent="1"/>
    </xf>
    <xf numFmtId="0" fontId="1" fillId="0" borderId="0" xfId="0" applyFont="1" applyFill="1" applyBorder="1" applyAlignment="1">
      <alignment horizontal="left" vertical="center" indent="1"/>
    </xf>
    <xf numFmtId="0" fontId="1" fillId="0" borderId="0" xfId="0" applyFont="1" applyFill="1" applyBorder="1" applyAlignment="1">
      <alignment vertical="center"/>
    </xf>
    <xf numFmtId="4" fontId="1" fillId="0" borderId="0" xfId="0" applyNumberFormat="1" applyFont="1" applyFill="1" applyBorder="1" applyAlignment="1">
      <alignment horizontal="right" vertical="center" indent="1"/>
    </xf>
    <xf numFmtId="3" fontId="1" fillId="0" borderId="0" xfId="0" applyNumberFormat="1" applyFont="1" applyFill="1" applyBorder="1" applyAlignment="1">
      <alignment horizontal="right" vertical="center" indent="1"/>
    </xf>
    <xf numFmtId="49" fontId="3" fillId="0" borderId="0" xfId="0" quotePrefix="1" applyNumberFormat="1" applyFont="1" applyFill="1" applyBorder="1" applyAlignment="1" applyProtection="1">
      <alignment horizontal="left" vertical="center" indent="1"/>
    </xf>
    <xf numFmtId="164" fontId="3" fillId="0" borderId="0" xfId="0" quotePrefix="1" applyNumberFormat="1" applyFont="1" applyFill="1" applyBorder="1" applyAlignment="1" applyProtection="1">
      <alignment horizontal="left" vertical="center" indent="1"/>
    </xf>
    <xf numFmtId="164" fontId="3" fillId="0" borderId="0" xfId="0" applyNumberFormat="1" applyFont="1" applyFill="1" applyBorder="1" applyAlignment="1" applyProtection="1">
      <alignment horizontal="center" vertical="center"/>
    </xf>
    <xf numFmtId="49" fontId="6" fillId="2" borderId="5" xfId="0" quotePrefix="1" applyNumberFormat="1" applyFont="1" applyFill="1" applyBorder="1" applyAlignment="1" applyProtection="1">
      <alignment horizontal="left" vertical="center" indent="1"/>
    </xf>
    <xf numFmtId="164" fontId="3" fillId="0" borderId="2" xfId="0" applyNumberFormat="1" applyFont="1" applyFill="1" applyBorder="1" applyAlignment="1" applyProtection="1">
      <alignment horizontal="left" vertical="center" indent="1"/>
    </xf>
    <xf numFmtId="49" fontId="3" fillId="2" borderId="10" xfId="0" applyNumberFormat="1" applyFont="1" applyFill="1" applyBorder="1" applyAlignment="1" applyProtection="1">
      <alignment horizontal="left" vertical="center" indent="1"/>
    </xf>
    <xf numFmtId="4" fontId="2" fillId="2" borderId="4" xfId="0" applyNumberFormat="1" applyFont="1" applyFill="1" applyBorder="1" applyAlignment="1" applyProtection="1">
      <alignment horizontal="right" vertical="center" indent="1"/>
    </xf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L78"/>
  <sheetViews>
    <sheetView showGridLines="0" showZeros="0" tabSelected="1" showRuler="0" view="pageLayout" zoomScale="85" zoomScaleNormal="90" zoomScalePageLayoutView="85" workbookViewId="0">
      <selection activeCell="E11" sqref="E11"/>
    </sheetView>
  </sheetViews>
  <sheetFormatPr baseColWidth="10" defaultColWidth="11.5546875" defaultRowHeight="24" customHeight="1" x14ac:dyDescent="0.2"/>
  <cols>
    <col min="1" max="1" width="7.6640625" style="3" customWidth="1"/>
    <col min="2" max="2" width="47.21875" style="3" customWidth="1"/>
    <col min="3" max="3" width="7.5546875" style="2" customWidth="1"/>
    <col min="4" max="4" width="8.5546875" style="1" customWidth="1"/>
    <col min="5" max="5" width="7.5546875" style="8" customWidth="1"/>
    <col min="6" max="6" width="9.88671875" style="1" customWidth="1"/>
    <col min="7" max="7" width="7.6640625" style="3" customWidth="1"/>
    <col min="8" max="8" width="47.109375" style="3" customWidth="1"/>
    <col min="9" max="9" width="7.5546875" style="2" customWidth="1"/>
    <col min="10" max="10" width="8.5546875" style="1" customWidth="1"/>
    <col min="11" max="11" width="7.5546875" style="8" customWidth="1"/>
    <col min="12" max="12" width="10" style="1" customWidth="1"/>
    <col min="13" max="16384" width="11.5546875" style="2"/>
  </cols>
  <sheetData>
    <row r="1" spans="1:12" ht="24" customHeight="1" x14ac:dyDescent="0.2">
      <c r="A1" s="9" t="s">
        <v>100</v>
      </c>
      <c r="B1" s="10"/>
      <c r="C1" s="11"/>
      <c r="D1" s="12"/>
      <c r="E1" s="13"/>
      <c r="F1" s="14"/>
      <c r="G1" s="9"/>
      <c r="H1" s="9"/>
      <c r="I1" s="15"/>
      <c r="J1" s="12"/>
      <c r="K1" s="13"/>
      <c r="L1" s="12"/>
    </row>
    <row r="2" spans="1:12" ht="24" customHeight="1" x14ac:dyDescent="0.2">
      <c r="A2" s="9"/>
      <c r="B2" s="9"/>
      <c r="C2" s="11"/>
      <c r="D2" s="12"/>
      <c r="E2" s="13"/>
      <c r="F2" s="14"/>
      <c r="G2" s="9"/>
      <c r="H2" s="9"/>
      <c r="I2" s="11"/>
      <c r="J2" s="12"/>
      <c r="K2" s="13"/>
      <c r="L2" s="12"/>
    </row>
    <row r="3" spans="1:12" ht="24" customHeight="1" x14ac:dyDescent="0.2">
      <c r="A3" s="9" t="s">
        <v>159</v>
      </c>
      <c r="B3" s="9"/>
      <c r="C3" s="11"/>
      <c r="D3" s="12"/>
      <c r="E3" s="13"/>
      <c r="F3" s="14"/>
      <c r="G3" s="9" t="s">
        <v>190</v>
      </c>
      <c r="H3" s="19"/>
      <c r="I3" s="17"/>
      <c r="J3" s="12"/>
      <c r="K3" s="13"/>
      <c r="L3" s="12"/>
    </row>
    <row r="4" spans="1:12" ht="24" customHeight="1" x14ac:dyDescent="0.2">
      <c r="A4" s="9"/>
      <c r="B4" s="9"/>
      <c r="C4" s="11"/>
      <c r="D4" s="12"/>
      <c r="E4" s="13"/>
      <c r="F4" s="14"/>
      <c r="G4" s="18"/>
      <c r="H4" s="9"/>
      <c r="I4" s="11"/>
      <c r="J4" s="12"/>
      <c r="K4" s="13"/>
      <c r="L4" s="12"/>
    </row>
    <row r="5" spans="1:12" ht="24" customHeight="1" x14ac:dyDescent="0.2">
      <c r="A5" s="9" t="s">
        <v>160</v>
      </c>
      <c r="B5" s="19"/>
      <c r="C5" s="20"/>
      <c r="D5" s="12"/>
      <c r="E5" s="13"/>
      <c r="F5" s="14"/>
      <c r="G5" s="9" t="s">
        <v>101</v>
      </c>
      <c r="H5" s="9"/>
      <c r="I5" s="17"/>
      <c r="J5" s="12"/>
      <c r="K5" s="13"/>
      <c r="L5" s="12"/>
    </row>
    <row r="6" spans="1:12" ht="24" customHeight="1" x14ac:dyDescent="0.2">
      <c r="A6" s="22"/>
      <c r="B6" s="22"/>
      <c r="C6" s="23"/>
      <c r="D6" s="24"/>
      <c r="E6" s="25"/>
      <c r="F6" s="24"/>
      <c r="G6" s="22"/>
      <c r="H6" s="22"/>
      <c r="I6" s="23"/>
      <c r="J6" s="24"/>
      <c r="K6" s="25"/>
      <c r="L6" s="24"/>
    </row>
    <row r="7" spans="1:12" ht="24" customHeight="1" thickBot="1" x14ac:dyDescent="0.25">
      <c r="A7" s="26"/>
      <c r="B7" s="26"/>
      <c r="C7" s="27"/>
      <c r="D7" s="28"/>
      <c r="E7" s="29"/>
      <c r="F7" s="28"/>
      <c r="G7" s="26"/>
      <c r="H7" s="26"/>
      <c r="I7" s="27"/>
      <c r="J7" s="28"/>
      <c r="K7" s="29"/>
      <c r="L7" s="28"/>
    </row>
    <row r="8" spans="1:12" ht="24" customHeight="1" x14ac:dyDescent="0.2">
      <c r="A8" s="30" t="s">
        <v>61</v>
      </c>
      <c r="B8" s="31"/>
      <c r="C8" s="32" t="s">
        <v>0</v>
      </c>
      <c r="D8" s="33" t="s">
        <v>1</v>
      </c>
      <c r="E8" s="34" t="s">
        <v>2</v>
      </c>
      <c r="F8" s="35" t="s">
        <v>3</v>
      </c>
      <c r="G8" s="30" t="s">
        <v>61</v>
      </c>
      <c r="H8" s="36"/>
      <c r="I8" s="37" t="s">
        <v>0</v>
      </c>
      <c r="J8" s="38" t="s">
        <v>1</v>
      </c>
      <c r="K8" s="39" t="s">
        <v>2</v>
      </c>
      <c r="L8" s="40" t="s">
        <v>3</v>
      </c>
    </row>
    <row r="9" spans="1:12" ht="24" customHeight="1" thickBot="1" x14ac:dyDescent="0.25">
      <c r="A9" s="41" t="s">
        <v>4</v>
      </c>
      <c r="B9" s="42"/>
      <c r="C9" s="43" t="s">
        <v>5</v>
      </c>
      <c r="D9" s="44" t="s">
        <v>6</v>
      </c>
      <c r="E9" s="45"/>
      <c r="F9" s="46"/>
      <c r="G9" s="41" t="s">
        <v>4</v>
      </c>
      <c r="H9" s="47"/>
      <c r="I9" s="48" t="s">
        <v>5</v>
      </c>
      <c r="J9" s="49" t="s">
        <v>6</v>
      </c>
      <c r="K9" s="50"/>
      <c r="L9" s="51"/>
    </row>
    <row r="10" spans="1:12" ht="24" customHeight="1" x14ac:dyDescent="0.2">
      <c r="A10" s="52" t="s">
        <v>26</v>
      </c>
      <c r="B10" s="53" t="s">
        <v>196</v>
      </c>
      <c r="C10" s="54"/>
      <c r="D10" s="55"/>
      <c r="E10" s="56"/>
      <c r="F10" s="57"/>
      <c r="G10" s="52" t="s">
        <v>94</v>
      </c>
      <c r="H10" s="58" t="s">
        <v>91</v>
      </c>
      <c r="I10" s="54"/>
      <c r="J10" s="55"/>
      <c r="K10" s="56"/>
      <c r="L10" s="57"/>
    </row>
    <row r="11" spans="1:12" ht="24" customHeight="1" x14ac:dyDescent="0.2">
      <c r="A11" s="59" t="s">
        <v>24</v>
      </c>
      <c r="B11" s="60" t="s">
        <v>20</v>
      </c>
      <c r="C11" s="61" t="s">
        <v>7</v>
      </c>
      <c r="D11" s="62">
        <v>464.35</v>
      </c>
      <c r="E11" s="63"/>
      <c r="F11" s="64">
        <f>MROUND(+D11*E11,0.05)</f>
        <v>0</v>
      </c>
      <c r="G11" s="65" t="s">
        <v>77</v>
      </c>
      <c r="H11" s="66" t="s">
        <v>107</v>
      </c>
      <c r="I11" s="67"/>
      <c r="J11" s="68"/>
      <c r="K11" s="69"/>
      <c r="L11" s="70"/>
    </row>
    <row r="12" spans="1:12" ht="24" customHeight="1" x14ac:dyDescent="0.2">
      <c r="A12" s="59" t="s">
        <v>121</v>
      </c>
      <c r="B12" s="60" t="s">
        <v>191</v>
      </c>
      <c r="C12" s="61" t="s">
        <v>7</v>
      </c>
      <c r="D12" s="62">
        <v>401.05</v>
      </c>
      <c r="E12" s="63"/>
      <c r="F12" s="64">
        <f t="shared" ref="F12:F15" si="0">MROUND(+D12*E12,0.05)</f>
        <v>0</v>
      </c>
      <c r="G12" s="59" t="s">
        <v>28</v>
      </c>
      <c r="H12" s="71" t="s">
        <v>140</v>
      </c>
      <c r="I12" s="61" t="s">
        <v>8</v>
      </c>
      <c r="J12" s="62">
        <v>18</v>
      </c>
      <c r="K12" s="63"/>
      <c r="L12" s="64">
        <f t="shared" ref="L12" si="1">ROUND(+J12*K12,1)</f>
        <v>0</v>
      </c>
    </row>
    <row r="13" spans="1:12" ht="24" customHeight="1" x14ac:dyDescent="0.2">
      <c r="A13" s="59" t="s">
        <v>122</v>
      </c>
      <c r="B13" s="60" t="s">
        <v>23</v>
      </c>
      <c r="C13" s="61" t="s">
        <v>7</v>
      </c>
      <c r="D13" s="62">
        <v>286.45</v>
      </c>
      <c r="E13" s="63"/>
      <c r="F13" s="64">
        <f t="shared" si="0"/>
        <v>0</v>
      </c>
      <c r="G13" s="59" t="s">
        <v>29</v>
      </c>
      <c r="H13" s="71" t="s">
        <v>141</v>
      </c>
      <c r="I13" s="61" t="s">
        <v>8</v>
      </c>
      <c r="J13" s="62">
        <v>18</v>
      </c>
      <c r="K13" s="63"/>
      <c r="L13" s="64">
        <f t="shared" ref="L13" si="2">ROUND(+J13*K13,1)</f>
        <v>0</v>
      </c>
    </row>
    <row r="14" spans="1:12" ht="24" customHeight="1" x14ac:dyDescent="0.2">
      <c r="A14" s="59" t="s">
        <v>25</v>
      </c>
      <c r="B14" s="60" t="s">
        <v>21</v>
      </c>
      <c r="C14" s="61" t="s">
        <v>7</v>
      </c>
      <c r="D14" s="62">
        <v>177.5</v>
      </c>
      <c r="E14" s="63"/>
      <c r="F14" s="64">
        <f t="shared" si="0"/>
        <v>0</v>
      </c>
      <c r="G14" s="59" t="s">
        <v>78</v>
      </c>
      <c r="H14" s="71" t="s">
        <v>184</v>
      </c>
      <c r="I14" s="61" t="s">
        <v>8</v>
      </c>
      <c r="J14" s="62">
        <v>89.8</v>
      </c>
      <c r="K14" s="63"/>
      <c r="L14" s="64">
        <f>ROUND(+J14*K14,1)</f>
        <v>0</v>
      </c>
    </row>
    <row r="15" spans="1:12" ht="24" customHeight="1" x14ac:dyDescent="0.2">
      <c r="A15" s="59" t="s">
        <v>169</v>
      </c>
      <c r="B15" s="60" t="s">
        <v>22</v>
      </c>
      <c r="C15" s="61" t="s">
        <v>7</v>
      </c>
      <c r="D15" s="62">
        <v>207</v>
      </c>
      <c r="E15" s="63"/>
      <c r="F15" s="64">
        <f t="shared" si="0"/>
        <v>0</v>
      </c>
      <c r="G15" s="59" t="s">
        <v>31</v>
      </c>
      <c r="H15" s="71" t="s">
        <v>185</v>
      </c>
      <c r="I15" s="61" t="s">
        <v>8</v>
      </c>
      <c r="J15" s="62">
        <v>50.5</v>
      </c>
      <c r="K15" s="63"/>
      <c r="L15" s="64">
        <f>ROUND(+J15*K15,1)</f>
        <v>0</v>
      </c>
    </row>
    <row r="16" spans="1:12" ht="24" customHeight="1" thickBot="1" x14ac:dyDescent="0.25">
      <c r="A16" s="72" t="s">
        <v>105</v>
      </c>
      <c r="B16" s="73"/>
      <c r="C16" s="74"/>
      <c r="D16" s="130"/>
      <c r="E16" s="76"/>
      <c r="F16" s="77">
        <f>SUM(F11:F15)</f>
        <v>0</v>
      </c>
      <c r="G16" s="59" t="s">
        <v>56</v>
      </c>
      <c r="H16" s="71" t="s">
        <v>142</v>
      </c>
      <c r="I16" s="61" t="s">
        <v>8</v>
      </c>
      <c r="J16" s="62">
        <v>21.6</v>
      </c>
      <c r="K16" s="63"/>
      <c r="L16" s="64">
        <f>ROUND(+J16*K16,1)</f>
        <v>0</v>
      </c>
    </row>
    <row r="17" spans="1:12" ht="24" customHeight="1" x14ac:dyDescent="0.2">
      <c r="A17" s="52" t="s">
        <v>27</v>
      </c>
      <c r="B17" s="53" t="s">
        <v>106</v>
      </c>
      <c r="C17" s="54"/>
      <c r="D17" s="55"/>
      <c r="E17" s="56"/>
      <c r="F17" s="57"/>
      <c r="G17" s="65" t="s">
        <v>79</v>
      </c>
      <c r="H17" s="66" t="s">
        <v>109</v>
      </c>
      <c r="I17" s="67"/>
      <c r="J17" s="68"/>
      <c r="K17" s="69"/>
      <c r="L17" s="70"/>
    </row>
    <row r="18" spans="1:12" ht="24" customHeight="1" x14ac:dyDescent="0.2">
      <c r="A18" s="65" t="s">
        <v>36</v>
      </c>
      <c r="B18" s="78" t="s">
        <v>107</v>
      </c>
      <c r="C18" s="67"/>
      <c r="D18" s="68"/>
      <c r="E18" s="69"/>
      <c r="F18" s="70"/>
      <c r="G18" s="59" t="s">
        <v>38</v>
      </c>
      <c r="H18" s="71" t="s">
        <v>186</v>
      </c>
      <c r="I18" s="61" t="s">
        <v>10</v>
      </c>
      <c r="J18" s="62">
        <v>5.4</v>
      </c>
      <c r="K18" s="63"/>
      <c r="L18" s="64">
        <f>ROUND(+J18*K18,1)</f>
        <v>0</v>
      </c>
    </row>
    <row r="19" spans="1:12" ht="24" customHeight="1" x14ac:dyDescent="0.2">
      <c r="A19" s="59" t="s">
        <v>28</v>
      </c>
      <c r="B19" s="60" t="s">
        <v>181</v>
      </c>
      <c r="C19" s="61" t="s">
        <v>8</v>
      </c>
      <c r="D19" s="62">
        <v>19.899999999999999</v>
      </c>
      <c r="E19" s="63"/>
      <c r="F19" s="64">
        <f>ROUND(+D19*E19,1)</f>
        <v>0</v>
      </c>
      <c r="G19" s="59" t="s">
        <v>39</v>
      </c>
      <c r="H19" s="71" t="s">
        <v>115</v>
      </c>
      <c r="I19" s="61" t="s">
        <v>10</v>
      </c>
      <c r="J19" s="62">
        <v>5.4</v>
      </c>
      <c r="K19" s="63"/>
      <c r="L19" s="64">
        <f t="shared" ref="L19" si="3">ROUND(+J19*K19,1)</f>
        <v>0</v>
      </c>
    </row>
    <row r="20" spans="1:12" ht="24" customHeight="1" x14ac:dyDescent="0.2">
      <c r="A20" s="59" t="s">
        <v>29</v>
      </c>
      <c r="B20" s="60" t="s">
        <v>123</v>
      </c>
      <c r="C20" s="61" t="s">
        <v>8</v>
      </c>
      <c r="D20" s="62">
        <v>19.899999999999999</v>
      </c>
      <c r="E20" s="63"/>
      <c r="F20" s="64">
        <f t="shared" ref="F20:F26" si="4">ROUND(+D20*E20,1)</f>
        <v>0</v>
      </c>
      <c r="G20" s="59" t="s">
        <v>40</v>
      </c>
      <c r="H20" s="71" t="s">
        <v>174</v>
      </c>
      <c r="I20" s="61" t="s">
        <v>10</v>
      </c>
      <c r="J20" s="62">
        <v>12.7</v>
      </c>
      <c r="K20" s="63"/>
      <c r="L20" s="64">
        <f t="shared" ref="L20:L27" si="5">ROUND(+J20*K20,1)</f>
        <v>0</v>
      </c>
    </row>
    <row r="21" spans="1:12" ht="24" customHeight="1" x14ac:dyDescent="0.2">
      <c r="A21" s="59" t="s">
        <v>30</v>
      </c>
      <c r="B21" s="60" t="s">
        <v>189</v>
      </c>
      <c r="C21" s="61" t="s">
        <v>8</v>
      </c>
      <c r="D21" s="62">
        <v>39.9</v>
      </c>
      <c r="E21" s="63"/>
      <c r="F21" s="64">
        <f t="shared" si="4"/>
        <v>0</v>
      </c>
      <c r="G21" s="59" t="s">
        <v>41</v>
      </c>
      <c r="H21" s="71" t="s">
        <v>175</v>
      </c>
      <c r="I21" s="61" t="s">
        <v>10</v>
      </c>
      <c r="J21" s="62">
        <v>16.3</v>
      </c>
      <c r="K21" s="63"/>
      <c r="L21" s="64">
        <f t="shared" si="5"/>
        <v>0</v>
      </c>
    </row>
    <row r="22" spans="1:12" ht="24" customHeight="1" x14ac:dyDescent="0.2">
      <c r="A22" s="59" t="s">
        <v>31</v>
      </c>
      <c r="B22" s="60" t="s">
        <v>108</v>
      </c>
      <c r="C22" s="61" t="s">
        <v>8</v>
      </c>
      <c r="D22" s="62">
        <v>59.8</v>
      </c>
      <c r="E22" s="63"/>
      <c r="F22" s="64">
        <f t="shared" si="4"/>
        <v>0</v>
      </c>
      <c r="G22" s="59" t="s">
        <v>42</v>
      </c>
      <c r="H22" s="71" t="s">
        <v>143</v>
      </c>
      <c r="I22" s="61" t="s">
        <v>10</v>
      </c>
      <c r="J22" s="62">
        <v>5.8</v>
      </c>
      <c r="K22" s="63"/>
      <c r="L22" s="64">
        <f t="shared" si="5"/>
        <v>0</v>
      </c>
    </row>
    <row r="23" spans="1:12" ht="24" customHeight="1" x14ac:dyDescent="0.2">
      <c r="A23" s="59" t="s">
        <v>32</v>
      </c>
      <c r="B23" s="60" t="s">
        <v>37</v>
      </c>
      <c r="C23" s="61" t="s">
        <v>8</v>
      </c>
      <c r="D23" s="62">
        <v>79.7</v>
      </c>
      <c r="E23" s="63"/>
      <c r="F23" s="64">
        <f t="shared" si="4"/>
        <v>0</v>
      </c>
      <c r="G23" s="59" t="s">
        <v>43</v>
      </c>
      <c r="H23" s="71" t="s">
        <v>144</v>
      </c>
      <c r="I23" s="61" t="s">
        <v>10</v>
      </c>
      <c r="J23" s="62">
        <v>10.9</v>
      </c>
      <c r="K23" s="63"/>
      <c r="L23" s="64">
        <f t="shared" si="5"/>
        <v>0</v>
      </c>
    </row>
    <row r="24" spans="1:12" ht="24" customHeight="1" x14ac:dyDescent="0.2">
      <c r="A24" s="59" t="s">
        <v>33</v>
      </c>
      <c r="B24" s="60" t="s">
        <v>182</v>
      </c>
      <c r="C24" s="61" t="s">
        <v>8</v>
      </c>
      <c r="D24" s="62">
        <v>59.8</v>
      </c>
      <c r="E24" s="79"/>
      <c r="F24" s="64">
        <f t="shared" si="4"/>
        <v>0</v>
      </c>
      <c r="G24" s="59" t="s">
        <v>44</v>
      </c>
      <c r="H24" s="71" t="s">
        <v>102</v>
      </c>
      <c r="I24" s="61" t="s">
        <v>11</v>
      </c>
      <c r="J24" s="62">
        <v>24.6</v>
      </c>
      <c r="K24" s="63"/>
      <c r="L24" s="64">
        <f t="shared" si="5"/>
        <v>0</v>
      </c>
    </row>
    <row r="25" spans="1:12" ht="24" customHeight="1" x14ac:dyDescent="0.2">
      <c r="A25" s="59" t="s">
        <v>34</v>
      </c>
      <c r="B25" s="60" t="s">
        <v>124</v>
      </c>
      <c r="C25" s="61" t="s">
        <v>8</v>
      </c>
      <c r="D25" s="62">
        <v>142.69999999999999</v>
      </c>
      <c r="E25" s="63"/>
      <c r="F25" s="64">
        <f t="shared" si="4"/>
        <v>0</v>
      </c>
      <c r="G25" s="59" t="s">
        <v>45</v>
      </c>
      <c r="H25" s="71" t="s">
        <v>145</v>
      </c>
      <c r="I25" s="61" t="s">
        <v>10</v>
      </c>
      <c r="J25" s="62">
        <v>1.6</v>
      </c>
      <c r="K25" s="63"/>
      <c r="L25" s="64">
        <f t="shared" si="5"/>
        <v>0</v>
      </c>
    </row>
    <row r="26" spans="1:12" ht="24" customHeight="1" x14ac:dyDescent="0.2">
      <c r="A26" s="59" t="s">
        <v>35</v>
      </c>
      <c r="B26" s="60" t="s">
        <v>125</v>
      </c>
      <c r="C26" s="61" t="s">
        <v>8</v>
      </c>
      <c r="D26" s="62">
        <v>79.7</v>
      </c>
      <c r="E26" s="63"/>
      <c r="F26" s="64">
        <f t="shared" si="4"/>
        <v>0</v>
      </c>
      <c r="G26" s="59" t="s">
        <v>46</v>
      </c>
      <c r="H26" s="71" t="s">
        <v>176</v>
      </c>
      <c r="I26" s="61" t="s">
        <v>10</v>
      </c>
      <c r="J26" s="62">
        <v>5.4</v>
      </c>
      <c r="K26" s="63"/>
      <c r="L26" s="64">
        <f t="shared" si="5"/>
        <v>0</v>
      </c>
    </row>
    <row r="27" spans="1:12" ht="24" customHeight="1" x14ac:dyDescent="0.2">
      <c r="A27" s="65" t="s">
        <v>47</v>
      </c>
      <c r="B27" s="78" t="s">
        <v>109</v>
      </c>
      <c r="C27" s="67"/>
      <c r="D27" s="68"/>
      <c r="E27" s="69"/>
      <c r="F27" s="70"/>
      <c r="G27" s="59" t="s">
        <v>80</v>
      </c>
      <c r="H27" s="71" t="s">
        <v>146</v>
      </c>
      <c r="I27" s="61" t="s">
        <v>10</v>
      </c>
      <c r="J27" s="62">
        <v>7.3</v>
      </c>
      <c r="K27" s="63"/>
      <c r="L27" s="64">
        <f t="shared" si="5"/>
        <v>0</v>
      </c>
    </row>
    <row r="28" spans="1:12" ht="24" customHeight="1" x14ac:dyDescent="0.2">
      <c r="A28" s="59" t="s">
        <v>38</v>
      </c>
      <c r="B28" s="60" t="s">
        <v>110</v>
      </c>
      <c r="C28" s="61" t="s">
        <v>10</v>
      </c>
      <c r="D28" s="62">
        <v>12</v>
      </c>
      <c r="E28" s="63"/>
      <c r="F28" s="64">
        <f>ROUND(+D28*E28,1)</f>
        <v>0</v>
      </c>
      <c r="G28" s="59" t="s">
        <v>81</v>
      </c>
      <c r="H28" s="71" t="s">
        <v>116</v>
      </c>
      <c r="I28" s="61" t="s">
        <v>10</v>
      </c>
      <c r="J28" s="62">
        <v>25.3</v>
      </c>
      <c r="K28" s="63"/>
      <c r="L28" s="64">
        <f>ROUND(+J28*K28,1)</f>
        <v>0</v>
      </c>
    </row>
    <row r="29" spans="1:12" ht="24" customHeight="1" x14ac:dyDescent="0.2">
      <c r="A29" s="59" t="s">
        <v>39</v>
      </c>
      <c r="B29" s="60" t="s">
        <v>111</v>
      </c>
      <c r="C29" s="61" t="s">
        <v>10</v>
      </c>
      <c r="D29" s="62">
        <v>24</v>
      </c>
      <c r="E29" s="63"/>
      <c r="F29" s="64">
        <f t="shared" ref="F29:F35" si="6">ROUND(+D29*E29,1)</f>
        <v>0</v>
      </c>
      <c r="G29" s="59" t="s">
        <v>82</v>
      </c>
      <c r="H29" s="71" t="s">
        <v>147</v>
      </c>
      <c r="I29" s="61" t="s">
        <v>10</v>
      </c>
      <c r="J29" s="62">
        <v>3</v>
      </c>
      <c r="K29" s="63"/>
      <c r="L29" s="64">
        <f>ROUND(+J29*K29,1)</f>
        <v>0</v>
      </c>
    </row>
    <row r="30" spans="1:12" ht="24" customHeight="1" x14ac:dyDescent="0.2">
      <c r="A30" s="59" t="s">
        <v>40</v>
      </c>
      <c r="B30" s="60" t="s">
        <v>22</v>
      </c>
      <c r="C30" s="61" t="s">
        <v>10</v>
      </c>
      <c r="D30" s="62">
        <v>37.700000000000003</v>
      </c>
      <c r="E30" s="63"/>
      <c r="F30" s="64">
        <f t="shared" si="6"/>
        <v>0</v>
      </c>
      <c r="G30" s="59" t="s">
        <v>83</v>
      </c>
      <c r="H30" s="71" t="s">
        <v>177</v>
      </c>
      <c r="I30" s="61" t="s">
        <v>10</v>
      </c>
      <c r="J30" s="62">
        <v>14.3</v>
      </c>
      <c r="K30" s="63"/>
      <c r="L30" s="64">
        <f>ROUND(+J30*K30,1)</f>
        <v>0</v>
      </c>
    </row>
    <row r="31" spans="1:12" ht="24" customHeight="1" x14ac:dyDescent="0.2">
      <c r="A31" s="59" t="s">
        <v>41</v>
      </c>
      <c r="B31" s="60" t="s">
        <v>183</v>
      </c>
      <c r="C31" s="61" t="s">
        <v>10</v>
      </c>
      <c r="D31" s="62">
        <v>15.7</v>
      </c>
      <c r="E31" s="63"/>
      <c r="F31" s="64">
        <f t="shared" si="6"/>
        <v>0</v>
      </c>
      <c r="G31" s="65" t="s">
        <v>84</v>
      </c>
      <c r="H31" s="66" t="s">
        <v>113</v>
      </c>
      <c r="I31" s="67"/>
      <c r="J31" s="68"/>
      <c r="K31" s="69"/>
      <c r="L31" s="70"/>
    </row>
    <row r="32" spans="1:12" ht="24" customHeight="1" x14ac:dyDescent="0.2">
      <c r="A32" s="59" t="s">
        <v>42</v>
      </c>
      <c r="B32" s="60" t="s">
        <v>112</v>
      </c>
      <c r="C32" s="61" t="s">
        <v>10</v>
      </c>
      <c r="D32" s="62">
        <v>19.899999999999999</v>
      </c>
      <c r="E32" s="63"/>
      <c r="F32" s="64">
        <f t="shared" si="6"/>
        <v>0</v>
      </c>
      <c r="G32" s="59" t="s">
        <v>49</v>
      </c>
      <c r="H32" s="71" t="s">
        <v>117</v>
      </c>
      <c r="I32" s="61" t="s">
        <v>12</v>
      </c>
      <c r="J32" s="62">
        <v>5.8</v>
      </c>
      <c r="K32" s="63"/>
      <c r="L32" s="64">
        <f t="shared" ref="L32:L33" si="7">ROUND(+J32*K32,1)</f>
        <v>0</v>
      </c>
    </row>
    <row r="33" spans="1:12" ht="24" customHeight="1" x14ac:dyDescent="0.2">
      <c r="A33" s="59" t="s">
        <v>43</v>
      </c>
      <c r="B33" s="60" t="s">
        <v>172</v>
      </c>
      <c r="C33" s="61" t="s">
        <v>10</v>
      </c>
      <c r="D33" s="62">
        <v>47.8</v>
      </c>
      <c r="E33" s="63"/>
      <c r="F33" s="64">
        <f t="shared" si="6"/>
        <v>0</v>
      </c>
      <c r="G33" s="59" t="s">
        <v>85</v>
      </c>
      <c r="H33" s="71" t="s">
        <v>148</v>
      </c>
      <c r="I33" s="61" t="s">
        <v>12</v>
      </c>
      <c r="J33" s="62">
        <v>5.8</v>
      </c>
      <c r="K33" s="63"/>
      <c r="L33" s="64">
        <f t="shared" si="7"/>
        <v>0</v>
      </c>
    </row>
    <row r="34" spans="1:12" ht="24" customHeight="1" x14ac:dyDescent="0.2">
      <c r="A34" s="59" t="s">
        <v>44</v>
      </c>
      <c r="B34" s="60" t="s">
        <v>171</v>
      </c>
      <c r="C34" s="61" t="s">
        <v>10</v>
      </c>
      <c r="D34" s="62">
        <v>37.700000000000003</v>
      </c>
      <c r="E34" s="63"/>
      <c r="F34" s="64">
        <f t="shared" si="6"/>
        <v>0</v>
      </c>
      <c r="G34" s="59" t="s">
        <v>66</v>
      </c>
      <c r="H34" s="71" t="s">
        <v>102</v>
      </c>
      <c r="I34" s="61" t="s">
        <v>11</v>
      </c>
      <c r="J34" s="62">
        <v>19.8</v>
      </c>
      <c r="K34" s="63"/>
      <c r="L34" s="64">
        <f t="shared" ref="L34" si="8">ROUND(+J34*K34,1)</f>
        <v>0</v>
      </c>
    </row>
    <row r="35" spans="1:12" ht="24" customHeight="1" x14ac:dyDescent="0.2">
      <c r="A35" s="59" t="s">
        <v>45</v>
      </c>
      <c r="B35" s="60" t="s">
        <v>173</v>
      </c>
      <c r="C35" s="61" t="s">
        <v>10</v>
      </c>
      <c r="D35" s="62">
        <v>79.7</v>
      </c>
      <c r="E35" s="63"/>
      <c r="F35" s="64">
        <f t="shared" si="6"/>
        <v>0</v>
      </c>
      <c r="G35" s="59" t="s">
        <v>67</v>
      </c>
      <c r="H35" s="71" t="s">
        <v>145</v>
      </c>
      <c r="I35" s="61" t="s">
        <v>12</v>
      </c>
      <c r="J35" s="62">
        <v>0.8</v>
      </c>
      <c r="K35" s="63"/>
      <c r="L35" s="64">
        <f>ROUND(+J35*K35,1)</f>
        <v>0</v>
      </c>
    </row>
    <row r="36" spans="1:12" ht="24" customHeight="1" x14ac:dyDescent="0.2">
      <c r="A36" s="59" t="s">
        <v>46</v>
      </c>
      <c r="B36" s="60" t="s">
        <v>162</v>
      </c>
      <c r="C36" s="61" t="s">
        <v>10</v>
      </c>
      <c r="D36" s="62">
        <v>19.899999999999999</v>
      </c>
      <c r="E36" s="63"/>
      <c r="F36" s="64">
        <f>ROUND(+D36*E36,1)</f>
        <v>0</v>
      </c>
      <c r="G36" s="59" t="s">
        <v>68</v>
      </c>
      <c r="H36" s="71" t="s">
        <v>149</v>
      </c>
      <c r="I36" s="61" t="s">
        <v>12</v>
      </c>
      <c r="J36" s="62">
        <v>3.2</v>
      </c>
      <c r="K36" s="63"/>
      <c r="L36" s="64">
        <f>ROUND(+J36*K36,1)</f>
        <v>0</v>
      </c>
    </row>
    <row r="37" spans="1:12" ht="24" customHeight="1" x14ac:dyDescent="0.2">
      <c r="A37" s="59" t="s">
        <v>131</v>
      </c>
      <c r="B37" s="60" t="s">
        <v>170</v>
      </c>
      <c r="C37" s="61" t="s">
        <v>163</v>
      </c>
      <c r="D37" s="62">
        <v>19.899999999999999</v>
      </c>
      <c r="E37" s="63"/>
      <c r="F37" s="64">
        <f>ROUND(+D37*E37,1)</f>
        <v>0</v>
      </c>
      <c r="G37" s="59" t="s">
        <v>69</v>
      </c>
      <c r="H37" s="71" t="s">
        <v>150</v>
      </c>
      <c r="I37" s="61" t="s">
        <v>12</v>
      </c>
      <c r="J37" s="62">
        <v>3.2</v>
      </c>
      <c r="K37" s="63"/>
      <c r="L37" s="64">
        <f>ROUND(+J37*K37,1)</f>
        <v>0</v>
      </c>
    </row>
    <row r="38" spans="1:12" ht="24" customHeight="1" x14ac:dyDescent="0.2">
      <c r="A38" s="65" t="s">
        <v>48</v>
      </c>
      <c r="B38" s="78" t="s">
        <v>113</v>
      </c>
      <c r="C38" s="67"/>
      <c r="D38" s="68"/>
      <c r="E38" s="69"/>
      <c r="F38" s="70"/>
      <c r="G38" s="59" t="s">
        <v>86</v>
      </c>
      <c r="H38" s="71" t="s">
        <v>151</v>
      </c>
      <c r="I38" s="61" t="s">
        <v>16</v>
      </c>
      <c r="J38" s="62">
        <v>6.4</v>
      </c>
      <c r="K38" s="63"/>
      <c r="L38" s="64">
        <f t="shared" ref="L38" si="9">ROUND(+J38*K38,1)</f>
        <v>0</v>
      </c>
    </row>
    <row r="39" spans="1:12" ht="24" customHeight="1" x14ac:dyDescent="0.2">
      <c r="A39" s="59" t="s">
        <v>49</v>
      </c>
      <c r="B39" s="60" t="s">
        <v>126</v>
      </c>
      <c r="C39" s="61" t="s">
        <v>12</v>
      </c>
      <c r="D39" s="62">
        <v>8</v>
      </c>
      <c r="E39" s="63"/>
      <c r="F39" s="64">
        <f>ROUND(+D39*E39,1)</f>
        <v>0</v>
      </c>
      <c r="G39" s="59" t="s">
        <v>70</v>
      </c>
      <c r="H39" s="71" t="s">
        <v>152</v>
      </c>
      <c r="I39" s="61" t="s">
        <v>12</v>
      </c>
      <c r="J39" s="62">
        <v>4.3</v>
      </c>
      <c r="K39" s="63"/>
      <c r="L39" s="64">
        <f>ROUND(+J39*K39,1)</f>
        <v>0</v>
      </c>
    </row>
    <row r="40" spans="1:12" ht="24" customHeight="1" thickBot="1" x14ac:dyDescent="0.25">
      <c r="A40" s="72" t="s">
        <v>136</v>
      </c>
      <c r="B40" s="73"/>
      <c r="C40" s="74"/>
      <c r="D40" s="130"/>
      <c r="E40" s="76"/>
      <c r="F40" s="77">
        <f>SUM(F19:F39)</f>
        <v>0</v>
      </c>
      <c r="G40" s="59" t="s">
        <v>92</v>
      </c>
      <c r="H40" s="71" t="s">
        <v>153</v>
      </c>
      <c r="I40" s="61" t="s">
        <v>16</v>
      </c>
      <c r="J40" s="62">
        <v>16</v>
      </c>
      <c r="K40" s="63"/>
      <c r="L40" s="64">
        <f>ROUND(+J40*K40,1)</f>
        <v>0</v>
      </c>
    </row>
    <row r="41" spans="1:12" ht="24" customHeight="1" x14ac:dyDescent="0.2">
      <c r="A41" s="52" t="s">
        <v>50</v>
      </c>
      <c r="B41" s="53" t="s">
        <v>114</v>
      </c>
      <c r="C41" s="54"/>
      <c r="D41" s="55"/>
      <c r="E41" s="56"/>
      <c r="F41" s="57"/>
      <c r="G41" s="59" t="s">
        <v>93</v>
      </c>
      <c r="H41" s="71" t="s">
        <v>154</v>
      </c>
      <c r="I41" s="61" t="s">
        <v>16</v>
      </c>
      <c r="J41" s="62">
        <v>22</v>
      </c>
      <c r="K41" s="63"/>
      <c r="L41" s="64">
        <f>ROUND(+J41*K41,1)</f>
        <v>0</v>
      </c>
    </row>
    <row r="42" spans="1:12" ht="24" customHeight="1" x14ac:dyDescent="0.2">
      <c r="A42" s="65" t="s">
        <v>58</v>
      </c>
      <c r="B42" s="78" t="s">
        <v>51</v>
      </c>
      <c r="C42" s="67"/>
      <c r="D42" s="68"/>
      <c r="E42" s="69" t="s">
        <v>9</v>
      </c>
      <c r="F42" s="70"/>
      <c r="G42" s="65" t="s">
        <v>87</v>
      </c>
      <c r="H42" s="66" t="s">
        <v>155</v>
      </c>
      <c r="I42" s="67"/>
      <c r="J42" s="68"/>
      <c r="K42" s="69"/>
      <c r="L42" s="70"/>
    </row>
    <row r="43" spans="1:12" ht="24" customHeight="1" x14ac:dyDescent="0.2">
      <c r="A43" s="59" t="s">
        <v>28</v>
      </c>
      <c r="B43" s="60" t="s">
        <v>127</v>
      </c>
      <c r="C43" s="61" t="s">
        <v>13</v>
      </c>
      <c r="D43" s="62">
        <v>84</v>
      </c>
      <c r="E43" s="63"/>
      <c r="F43" s="64">
        <f t="shared" ref="F43:F48" si="10">ROUND(+D43*E43,1)</f>
        <v>0</v>
      </c>
      <c r="G43" s="59" t="s">
        <v>88</v>
      </c>
      <c r="H43" s="71" t="s">
        <v>118</v>
      </c>
      <c r="I43" s="61" t="s">
        <v>14</v>
      </c>
      <c r="J43" s="62">
        <v>70.8</v>
      </c>
      <c r="K43" s="63"/>
      <c r="L43" s="64">
        <f t="shared" ref="L43:L44" si="11">ROUND(+J43*K43,1)</f>
        <v>0</v>
      </c>
    </row>
    <row r="44" spans="1:12" ht="24" customHeight="1" x14ac:dyDescent="0.2">
      <c r="A44" s="59" t="s">
        <v>30</v>
      </c>
      <c r="B44" s="60" t="s">
        <v>128</v>
      </c>
      <c r="C44" s="61" t="s">
        <v>13</v>
      </c>
      <c r="D44" s="62">
        <v>40</v>
      </c>
      <c r="E44" s="63"/>
      <c r="F44" s="64">
        <f t="shared" si="10"/>
        <v>0</v>
      </c>
      <c r="G44" s="59" t="s">
        <v>164</v>
      </c>
      <c r="H44" s="71" t="s">
        <v>156</v>
      </c>
      <c r="I44" s="61" t="s">
        <v>17</v>
      </c>
      <c r="J44" s="62">
        <v>15</v>
      </c>
      <c r="K44" s="63"/>
      <c r="L44" s="64">
        <f t="shared" si="11"/>
        <v>0</v>
      </c>
    </row>
    <row r="45" spans="1:12" ht="24" customHeight="1" x14ac:dyDescent="0.2">
      <c r="A45" s="59" t="s">
        <v>52</v>
      </c>
      <c r="B45" s="60" t="s">
        <v>129</v>
      </c>
      <c r="C45" s="61" t="s">
        <v>13</v>
      </c>
      <c r="D45" s="62">
        <v>105</v>
      </c>
      <c r="E45" s="63"/>
      <c r="F45" s="64">
        <f t="shared" si="10"/>
        <v>0</v>
      </c>
      <c r="G45" s="59" t="s">
        <v>89</v>
      </c>
      <c r="H45" s="71" t="s">
        <v>188</v>
      </c>
      <c r="I45" s="61" t="s">
        <v>15</v>
      </c>
      <c r="J45" s="62">
        <v>14.6</v>
      </c>
      <c r="K45" s="80"/>
      <c r="L45" s="64">
        <f>ROUND(+J45*K45,1)</f>
        <v>0</v>
      </c>
    </row>
    <row r="46" spans="1:12" ht="24" customHeight="1" x14ac:dyDescent="0.2">
      <c r="A46" s="59" t="s">
        <v>53</v>
      </c>
      <c r="B46" s="60" t="s">
        <v>130</v>
      </c>
      <c r="C46" s="61" t="s">
        <v>13</v>
      </c>
      <c r="D46" s="62">
        <v>105</v>
      </c>
      <c r="E46" s="63"/>
      <c r="F46" s="64">
        <f t="shared" si="10"/>
        <v>0</v>
      </c>
      <c r="G46" s="59" t="s">
        <v>90</v>
      </c>
      <c r="H46" s="71" t="s">
        <v>178</v>
      </c>
      <c r="I46" s="61" t="s">
        <v>195</v>
      </c>
      <c r="J46" s="62">
        <f>14.6</f>
        <v>14.6</v>
      </c>
      <c r="K46" s="63"/>
      <c r="L46" s="64">
        <f>ROUND(+J46*K46,1)</f>
        <v>0</v>
      </c>
    </row>
    <row r="47" spans="1:12" ht="24" customHeight="1" x14ac:dyDescent="0.2">
      <c r="A47" s="59" t="s">
        <v>54</v>
      </c>
      <c r="B47" s="60" t="s">
        <v>197</v>
      </c>
      <c r="C47" s="61" t="s">
        <v>13</v>
      </c>
      <c r="D47" s="62">
        <v>19</v>
      </c>
      <c r="E47" s="63"/>
      <c r="F47" s="64">
        <f t="shared" si="10"/>
        <v>0</v>
      </c>
      <c r="G47" s="59" t="s">
        <v>179</v>
      </c>
      <c r="H47" s="71" t="s">
        <v>157</v>
      </c>
      <c r="I47" s="61" t="s">
        <v>13</v>
      </c>
      <c r="J47" s="62">
        <f>MROUND(50/(MID(G59,(SEARCH("1.",G59)+0),4)),0.05)</f>
        <v>39.35</v>
      </c>
      <c r="K47" s="63"/>
      <c r="L47" s="64">
        <f>ROUND(+J47*K47,1)</f>
        <v>0</v>
      </c>
    </row>
    <row r="48" spans="1:12" ht="24" customHeight="1" thickBot="1" x14ac:dyDescent="0.25">
      <c r="A48" s="59" t="s">
        <v>31</v>
      </c>
      <c r="B48" s="60" t="s">
        <v>192</v>
      </c>
      <c r="C48" s="61" t="s">
        <v>13</v>
      </c>
      <c r="D48" s="62">
        <v>32</v>
      </c>
      <c r="E48" s="63"/>
      <c r="F48" s="64">
        <f t="shared" si="10"/>
        <v>0</v>
      </c>
      <c r="G48" s="72" t="s">
        <v>95</v>
      </c>
      <c r="H48" s="81"/>
      <c r="I48" s="74"/>
      <c r="J48" s="75"/>
      <c r="K48" s="76"/>
      <c r="L48" s="77">
        <f>SUM(L12:L47)</f>
        <v>0</v>
      </c>
    </row>
    <row r="49" spans="1:12" ht="24" customHeight="1" x14ac:dyDescent="0.2">
      <c r="A49" s="59" t="s">
        <v>55</v>
      </c>
      <c r="B49" s="60" t="s">
        <v>200</v>
      </c>
      <c r="C49" s="61" t="s">
        <v>13</v>
      </c>
      <c r="D49" s="62">
        <v>24</v>
      </c>
      <c r="E49" s="63"/>
      <c r="F49" s="64">
        <f>ROUND(+D49*E49,1)</f>
        <v>0</v>
      </c>
      <c r="G49" s="127"/>
      <c r="H49" s="53" t="s">
        <v>187</v>
      </c>
      <c r="I49" s="54"/>
      <c r="J49" s="55"/>
      <c r="K49" s="56"/>
      <c r="L49" s="57"/>
    </row>
    <row r="50" spans="1:12" ht="24" customHeight="1" x14ac:dyDescent="0.2">
      <c r="A50" s="59" t="s">
        <v>56</v>
      </c>
      <c r="B50" s="60" t="s">
        <v>199</v>
      </c>
      <c r="C50" s="61" t="s">
        <v>13</v>
      </c>
      <c r="D50" s="62">
        <v>19</v>
      </c>
      <c r="E50" s="63"/>
      <c r="F50" s="64">
        <f>ROUND(+D50*E50,1)</f>
        <v>0</v>
      </c>
      <c r="G50" s="59" t="s">
        <v>165</v>
      </c>
      <c r="H50" s="128" t="s">
        <v>168</v>
      </c>
      <c r="I50" s="61" t="s">
        <v>166</v>
      </c>
      <c r="J50" s="62">
        <v>4.3</v>
      </c>
      <c r="K50" s="63"/>
      <c r="L50" s="64">
        <f>ROUND(+J50*K50,1)</f>
        <v>0</v>
      </c>
    </row>
    <row r="51" spans="1:12" ht="24" customHeight="1" x14ac:dyDescent="0.2">
      <c r="A51" s="59" t="s">
        <v>57</v>
      </c>
      <c r="B51" s="60" t="s">
        <v>198</v>
      </c>
      <c r="C51" s="61" t="s">
        <v>13</v>
      </c>
      <c r="D51" s="62">
        <v>25</v>
      </c>
      <c r="E51" s="63"/>
      <c r="F51" s="64">
        <f>ROUND(+D51*E51,1)</f>
        <v>0</v>
      </c>
      <c r="H51" s="128" t="s">
        <v>167</v>
      </c>
      <c r="I51" s="61" t="s">
        <v>13</v>
      </c>
      <c r="J51" s="62">
        <v>25</v>
      </c>
      <c r="K51" s="63"/>
      <c r="L51" s="64">
        <f>ROUND(+J51*K51,1)</f>
        <v>0</v>
      </c>
    </row>
    <row r="52" spans="1:12" ht="24" customHeight="1" thickBot="1" x14ac:dyDescent="0.25">
      <c r="A52" s="65" t="s">
        <v>60</v>
      </c>
      <c r="B52" s="78" t="s">
        <v>59</v>
      </c>
      <c r="C52" s="67"/>
      <c r="D52" s="68"/>
      <c r="E52" s="69"/>
      <c r="F52" s="70"/>
      <c r="G52" s="82" t="s">
        <v>96</v>
      </c>
      <c r="H52" s="83"/>
      <c r="I52" s="84"/>
      <c r="J52" s="85"/>
      <c r="K52" s="86"/>
      <c r="L52" s="77">
        <f>SUM(L50:L51)</f>
        <v>0</v>
      </c>
    </row>
    <row r="53" spans="1:12" ht="24" customHeight="1" x14ac:dyDescent="0.2">
      <c r="A53" s="59" t="s">
        <v>38</v>
      </c>
      <c r="B53" s="60" t="s">
        <v>132</v>
      </c>
      <c r="C53" s="61" t="s">
        <v>13</v>
      </c>
      <c r="D53" s="62">
        <v>62</v>
      </c>
      <c r="E53" s="63"/>
      <c r="F53" s="64">
        <f>ROUND(+D53*E53,1)</f>
        <v>0</v>
      </c>
      <c r="G53" s="87" t="s">
        <v>97</v>
      </c>
      <c r="H53" s="58"/>
      <c r="I53" s="54"/>
      <c r="J53" s="55"/>
      <c r="K53" s="56"/>
      <c r="L53" s="57"/>
    </row>
    <row r="54" spans="1:12" ht="24" customHeight="1" x14ac:dyDescent="0.2">
      <c r="A54" s="59" t="s">
        <v>39</v>
      </c>
      <c r="B54" s="60" t="s">
        <v>133</v>
      </c>
      <c r="C54" s="61" t="s">
        <v>13</v>
      </c>
      <c r="D54" s="62">
        <v>52</v>
      </c>
      <c r="E54" s="63">
        <v>0</v>
      </c>
      <c r="F54" s="64">
        <f>ROUND(+D54*E54,1)</f>
        <v>0</v>
      </c>
      <c r="G54" s="88" t="s">
        <v>105</v>
      </c>
      <c r="H54" s="89"/>
      <c r="I54" s="90"/>
      <c r="J54" s="91"/>
      <c r="K54" s="92"/>
      <c r="L54" s="93">
        <f>F16</f>
        <v>0</v>
      </c>
    </row>
    <row r="55" spans="1:12" ht="24" customHeight="1" x14ac:dyDescent="0.2">
      <c r="A55" s="59" t="s">
        <v>40</v>
      </c>
      <c r="B55" s="60" t="s">
        <v>134</v>
      </c>
      <c r="C55" s="61" t="s">
        <v>13</v>
      </c>
      <c r="D55" s="62">
        <v>109</v>
      </c>
      <c r="E55" s="63"/>
      <c r="F55" s="64">
        <f>ROUND(+D55*E55,1)</f>
        <v>0</v>
      </c>
      <c r="G55" s="88" t="s">
        <v>119</v>
      </c>
      <c r="H55" s="89"/>
      <c r="I55" s="90"/>
      <c r="J55" s="91"/>
      <c r="K55" s="92"/>
      <c r="L55" s="93">
        <f>F40+L52</f>
        <v>0</v>
      </c>
    </row>
    <row r="56" spans="1:12" ht="24" customHeight="1" x14ac:dyDescent="0.2">
      <c r="A56" s="59" t="s">
        <v>41</v>
      </c>
      <c r="B56" s="60" t="s">
        <v>135</v>
      </c>
      <c r="C56" s="61" t="s">
        <v>13</v>
      </c>
      <c r="D56" s="62">
        <v>62</v>
      </c>
      <c r="E56" s="63">
        <v>0</v>
      </c>
      <c r="F56" s="64">
        <f>ROUND(+D56*E56,1)</f>
        <v>0</v>
      </c>
      <c r="G56" s="88" t="s">
        <v>120</v>
      </c>
      <c r="H56" s="89"/>
      <c r="I56" s="90"/>
      <c r="J56" s="91"/>
      <c r="K56" s="92"/>
      <c r="L56" s="93">
        <f>F57+F68</f>
        <v>0</v>
      </c>
    </row>
    <row r="57" spans="1:12" ht="24" customHeight="1" thickBot="1" x14ac:dyDescent="0.25">
      <c r="A57" s="72" t="s">
        <v>137</v>
      </c>
      <c r="B57" s="73"/>
      <c r="C57" s="74"/>
      <c r="D57" s="130"/>
      <c r="E57" s="76"/>
      <c r="F57" s="77">
        <f>SUM(F43:F56)</f>
        <v>0</v>
      </c>
      <c r="G57" s="88" t="s">
        <v>95</v>
      </c>
      <c r="H57" s="89"/>
      <c r="I57" s="90"/>
      <c r="J57" s="91"/>
      <c r="K57" s="92"/>
      <c r="L57" s="93">
        <f>L48</f>
        <v>0</v>
      </c>
    </row>
    <row r="58" spans="1:12" ht="24" customHeight="1" x14ac:dyDescent="0.2">
      <c r="A58" s="52" t="s">
        <v>62</v>
      </c>
      <c r="B58" s="58" t="s">
        <v>71</v>
      </c>
      <c r="C58" s="54"/>
      <c r="D58" s="55"/>
      <c r="E58" s="94"/>
      <c r="F58" s="95"/>
      <c r="G58" s="96" t="s">
        <v>19</v>
      </c>
      <c r="H58" s="78"/>
      <c r="I58" s="67"/>
      <c r="J58" s="68"/>
      <c r="K58" s="97"/>
      <c r="L58" s="98">
        <f>SUM(L54:L57)</f>
        <v>0</v>
      </c>
    </row>
    <row r="59" spans="1:12" ht="24" customHeight="1" thickBot="1" x14ac:dyDescent="0.25">
      <c r="A59" s="59" t="s">
        <v>49</v>
      </c>
      <c r="B59" s="71" t="s">
        <v>161</v>
      </c>
      <c r="C59" s="61" t="s">
        <v>13</v>
      </c>
      <c r="D59" s="62">
        <v>28</v>
      </c>
      <c r="E59" s="80"/>
      <c r="F59" s="64">
        <f t="shared" ref="F59:F65" si="12">ROUND(+D59*E59,1)</f>
        <v>0</v>
      </c>
      <c r="G59" s="129" t="s">
        <v>201</v>
      </c>
      <c r="H59" s="99"/>
      <c r="I59" s="100"/>
      <c r="J59" s="101"/>
      <c r="K59" s="102"/>
      <c r="L59" s="103">
        <f>ROUND((L58*(MID(G59,(SEARCH("1.",G59)+0),4)))/5,2)*5</f>
        <v>0</v>
      </c>
    </row>
    <row r="60" spans="1:12" ht="24" customHeight="1" x14ac:dyDescent="0.2">
      <c r="A60" s="59" t="s">
        <v>63</v>
      </c>
      <c r="B60" s="71" t="s">
        <v>72</v>
      </c>
      <c r="C60" s="61" t="s">
        <v>13</v>
      </c>
      <c r="D60" s="62">
        <v>120</v>
      </c>
      <c r="E60" s="63"/>
      <c r="F60" s="64">
        <f t="shared" si="12"/>
        <v>0</v>
      </c>
      <c r="G60" s="104" t="s">
        <v>98</v>
      </c>
      <c r="H60" s="58" t="s">
        <v>99</v>
      </c>
      <c r="I60" s="54"/>
      <c r="J60" s="55"/>
      <c r="K60" s="56"/>
      <c r="L60" s="57"/>
    </row>
    <row r="61" spans="1:12" ht="24" customHeight="1" x14ac:dyDescent="0.2">
      <c r="A61" s="59" t="s">
        <v>64</v>
      </c>
      <c r="B61" s="71" t="s">
        <v>193</v>
      </c>
      <c r="C61" s="61" t="s">
        <v>13</v>
      </c>
      <c r="D61" s="62">
        <v>6</v>
      </c>
      <c r="E61" s="63"/>
      <c r="F61" s="64">
        <f t="shared" si="12"/>
        <v>0</v>
      </c>
      <c r="G61" s="59"/>
      <c r="H61" s="105"/>
      <c r="I61" s="106" t="s">
        <v>180</v>
      </c>
      <c r="J61" s="107"/>
      <c r="K61" s="108"/>
      <c r="L61" s="93">
        <f>J61*K61</f>
        <v>0</v>
      </c>
    </row>
    <row r="62" spans="1:12" ht="24" customHeight="1" x14ac:dyDescent="0.2">
      <c r="A62" s="59" t="s">
        <v>65</v>
      </c>
      <c r="B62" s="71" t="s">
        <v>138</v>
      </c>
      <c r="C62" s="61" t="s">
        <v>13</v>
      </c>
      <c r="D62" s="62">
        <v>10</v>
      </c>
      <c r="E62" s="63"/>
      <c r="F62" s="64">
        <f t="shared" si="12"/>
        <v>0</v>
      </c>
      <c r="G62" s="59"/>
      <c r="H62" s="105"/>
      <c r="I62" s="106" t="s">
        <v>180</v>
      </c>
      <c r="J62" s="107"/>
      <c r="K62" s="108"/>
      <c r="L62" s="93">
        <f t="shared" ref="L62:L63" si="13">J62*K62</f>
        <v>0</v>
      </c>
    </row>
    <row r="63" spans="1:12" ht="24" customHeight="1" x14ac:dyDescent="0.2">
      <c r="A63" s="59" t="s">
        <v>66</v>
      </c>
      <c r="B63" s="71" t="s">
        <v>75</v>
      </c>
      <c r="C63" s="61" t="s">
        <v>13</v>
      </c>
      <c r="D63" s="62">
        <v>18</v>
      </c>
      <c r="E63" s="63"/>
      <c r="F63" s="64">
        <f t="shared" si="12"/>
        <v>0</v>
      </c>
      <c r="G63" s="59"/>
      <c r="H63" s="105"/>
      <c r="I63" s="106" t="s">
        <v>180</v>
      </c>
      <c r="J63" s="107"/>
      <c r="K63" s="108"/>
      <c r="L63" s="93">
        <f t="shared" si="13"/>
        <v>0</v>
      </c>
    </row>
    <row r="64" spans="1:12" ht="24" customHeight="1" x14ac:dyDescent="0.2">
      <c r="A64" s="59" t="s">
        <v>67</v>
      </c>
      <c r="B64" s="71" t="s">
        <v>76</v>
      </c>
      <c r="C64" s="61" t="s">
        <v>13</v>
      </c>
      <c r="D64" s="62">
        <v>20</v>
      </c>
      <c r="E64" s="63"/>
      <c r="F64" s="64">
        <f t="shared" si="12"/>
        <v>0</v>
      </c>
      <c r="G64" s="59"/>
      <c r="H64" s="105"/>
      <c r="I64" s="106" t="s">
        <v>180</v>
      </c>
      <c r="J64" s="107"/>
      <c r="K64" s="108"/>
      <c r="L64" s="93">
        <f t="shared" ref="L64" si="14">J64*K64</f>
        <v>0</v>
      </c>
    </row>
    <row r="65" spans="1:12" ht="24" customHeight="1" thickBot="1" x14ac:dyDescent="0.25">
      <c r="A65" s="59" t="s">
        <v>68</v>
      </c>
      <c r="B65" s="71" t="s">
        <v>139</v>
      </c>
      <c r="C65" s="61" t="s">
        <v>13</v>
      </c>
      <c r="D65" s="62">
        <v>18</v>
      </c>
      <c r="E65" s="63"/>
      <c r="F65" s="64">
        <f t="shared" si="12"/>
        <v>0</v>
      </c>
      <c r="G65" s="109" t="s">
        <v>103</v>
      </c>
      <c r="H65" s="73"/>
      <c r="I65" s="74"/>
      <c r="J65" s="75"/>
      <c r="K65" s="76"/>
      <c r="L65" s="77">
        <f>SUM(L61:L64)</f>
        <v>0</v>
      </c>
    </row>
    <row r="66" spans="1:12" ht="24" customHeight="1" x14ac:dyDescent="0.2">
      <c r="A66" s="59" t="s">
        <v>69</v>
      </c>
      <c r="B66" s="71" t="s">
        <v>73</v>
      </c>
      <c r="C66" s="61" t="s">
        <v>13</v>
      </c>
      <c r="D66" s="62">
        <v>2</v>
      </c>
      <c r="E66" s="63"/>
      <c r="F66" s="64">
        <f>ROUND(+D66*E66,1)</f>
        <v>0</v>
      </c>
      <c r="G66" s="87" t="s">
        <v>158</v>
      </c>
      <c r="H66" s="53"/>
      <c r="I66" s="54"/>
      <c r="J66" s="55"/>
      <c r="K66" s="110">
        <v>0</v>
      </c>
      <c r="L66" s="111">
        <f>L59+L65</f>
        <v>0</v>
      </c>
    </row>
    <row r="67" spans="1:12" ht="24" customHeight="1" x14ac:dyDescent="0.2">
      <c r="A67" s="59" t="s">
        <v>70</v>
      </c>
      <c r="B67" s="71" t="s">
        <v>74</v>
      </c>
      <c r="C67" s="61" t="s">
        <v>13</v>
      </c>
      <c r="D67" s="62">
        <v>1</v>
      </c>
      <c r="E67" s="63"/>
      <c r="F67" s="64">
        <f>ROUND(+D67*E67,1)</f>
        <v>0</v>
      </c>
      <c r="G67" s="112" t="s">
        <v>194</v>
      </c>
      <c r="H67" s="113"/>
      <c r="I67" s="114"/>
      <c r="J67" s="115"/>
      <c r="K67" s="116"/>
      <c r="L67" s="64">
        <f>ROUND((L66*0.077)/5,2)*5</f>
        <v>0</v>
      </c>
    </row>
    <row r="68" spans="1:12" ht="24" customHeight="1" thickBot="1" x14ac:dyDescent="0.25">
      <c r="A68" s="72" t="s">
        <v>18</v>
      </c>
      <c r="B68" s="73"/>
      <c r="C68" s="74"/>
      <c r="D68" s="75"/>
      <c r="E68" s="76"/>
      <c r="F68" s="77">
        <f>SUM(F59:F67)</f>
        <v>0</v>
      </c>
      <c r="G68" s="117" t="s">
        <v>104</v>
      </c>
      <c r="H68" s="81"/>
      <c r="I68" s="100"/>
      <c r="J68" s="101"/>
      <c r="K68" s="102"/>
      <c r="L68" s="103">
        <f>SUM(L66:L67)</f>
        <v>0</v>
      </c>
    </row>
    <row r="69" spans="1:12" ht="24" customHeight="1" x14ac:dyDescent="0.2">
      <c r="A69" s="119"/>
      <c r="B69" s="16"/>
      <c r="C69" s="21"/>
      <c r="D69" s="14"/>
      <c r="E69" s="118"/>
      <c r="F69" s="14"/>
      <c r="G69" s="16"/>
      <c r="H69" s="16"/>
      <c r="I69" s="21"/>
      <c r="J69" s="14"/>
      <c r="K69" s="118"/>
      <c r="L69" s="14"/>
    </row>
    <row r="72" spans="1:12" ht="24" customHeight="1" x14ac:dyDescent="0.2">
      <c r="A72" s="120"/>
      <c r="B72" s="120"/>
      <c r="C72" s="121"/>
      <c r="D72" s="122"/>
      <c r="E72" s="123"/>
      <c r="F72" s="122"/>
    </row>
    <row r="73" spans="1:12" ht="24" customHeight="1" x14ac:dyDescent="0.2">
      <c r="A73" s="124"/>
      <c r="B73" s="125"/>
      <c r="C73" s="126"/>
      <c r="D73" s="28"/>
      <c r="E73" s="123"/>
      <c r="F73" s="122"/>
    </row>
    <row r="74" spans="1:12" ht="24" customHeight="1" x14ac:dyDescent="0.2">
      <c r="A74" s="120"/>
      <c r="B74" s="120"/>
      <c r="C74" s="121"/>
      <c r="D74" s="122"/>
      <c r="E74" s="123"/>
      <c r="F74" s="122"/>
    </row>
    <row r="78" spans="1:12" ht="24" customHeight="1" x14ac:dyDescent="0.2">
      <c r="A78" s="4"/>
      <c r="B78" s="4"/>
      <c r="C78" s="5"/>
      <c r="D78" s="6"/>
      <c r="E78" s="7"/>
      <c r="F78" s="6"/>
    </row>
  </sheetData>
  <phoneticPr fontId="0" type="noConversion"/>
  <printOptions horizontalCentered="1"/>
  <pageMargins left="0.39370078740157483" right="0.39370078740157483" top="0.98425196850393704" bottom="0.39370078740157483" header="0.19685039370078741" footer="0.19685039370078741"/>
  <pageSetup paperSize="9" scale="45" orientation="portrait" r:id="rId1"/>
  <headerFooter>
    <oddHeader>&amp;L&amp;"Arial,Fett"&amp;20HO33 Formular
&amp;R&amp;16&amp;G</oddHeader>
    <oddFooter>&amp;LVersion SO 5.2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181C6458097A14A910FBD70351DC76C" ma:contentTypeVersion="8" ma:contentTypeDescription="Ein neues Dokument erstellen." ma:contentTypeScope="" ma:versionID="28c78ea8f8bee784f66c5ac0ea982a51">
  <xsd:schema xmlns:xsd="http://www.w3.org/2001/XMLSchema" xmlns:xs="http://www.w3.org/2001/XMLSchema" xmlns:p="http://schemas.microsoft.com/office/2006/metadata/properties" xmlns:ns1="http://schemas.microsoft.com/sharepoint/v3" xmlns:ns3="b9bbc5c3-42c9-4c30-b7a3-3f0c5e2a5378" xmlns:ns4="2e37ac88-e40f-4b5f-9130-34c23b08370d" targetNamespace="http://schemas.microsoft.com/office/2006/metadata/properties" ma:root="true" ma:fieldsID="685173f620b8ae89fda6d9af537e46db" ns1:_="" ns3:_="" ns4:_="">
    <xsd:import namespace="http://schemas.microsoft.com/sharepoint/v3"/>
    <xsd:import namespace="b9bbc5c3-42c9-4c30-b7a3-3f0c5e2a5378"/>
    <xsd:import namespace="2e37ac88-e40f-4b5f-9130-34c23b08370d"/>
    <xsd:element name="properties">
      <xsd:complexType>
        <xsd:sequence>
          <xsd:element name="documentManagement">
            <xsd:complexType>
              <xsd:all>
                <xsd:element ref="ns1:Language" minOccurs="0"/>
                <xsd:element ref="ns3:CustomerID" minOccurs="0"/>
                <xsd:element ref="ns4:UserField1" minOccurs="0"/>
                <xsd:element ref="ns4:UserField2" minOccurs="0"/>
                <xsd:element ref="ns1:UserField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11" nillable="true" ma:displayName="Sprache" ma:default="DE" ma:format="Dropdown" ma:internalName="Language">
      <xsd:simpleType>
        <xsd:restriction base="dms:Choice">
          <xsd:enumeration value="DE"/>
          <xsd:enumeration value="RM"/>
          <xsd:enumeration value="IT"/>
          <xsd:enumeration value="EN"/>
        </xsd:restriction>
      </xsd:simpleType>
    </xsd:element>
    <xsd:element name="UserField3" ma:index="15" nillable="true" ma:displayName="Benutzerfeld 3" ma:internalName="UserField3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bbc5c3-42c9-4c30-b7a3-3f0c5e2a5378" elementFormDefault="qualified">
    <xsd:import namespace="http://schemas.microsoft.com/office/2006/documentManagement/types"/>
    <xsd:import namespace="http://schemas.microsoft.com/office/infopath/2007/PartnerControls"/>
    <xsd:element name="CustomerID" ma:index="12" nillable="true" ma:displayName="Benutzerdefinierte ID-Nummer" ma:description="Alfabetische ID zu Sortierzwecken - arbeiten Sie mit Lücken!&#10;0-9 vor A-Z - verwenden Sie min. 3-4 Zeichen/Ziffern&#10;Beispiel: 1000 A1000 B1000" ma:internalName="CustomerID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37ac88-e40f-4b5f-9130-34c23b08370d" elementFormDefault="qualified">
    <xsd:import namespace="http://schemas.microsoft.com/office/2006/documentManagement/types"/>
    <xsd:import namespace="http://schemas.microsoft.com/office/infopath/2007/PartnerControls"/>
    <xsd:element name="UserField1" ma:index="13" nillable="true" ma:displayName="Dok" ma:description="" ma:internalName="UserField1">
      <xsd:simpleType>
        <xsd:restriction base="dms:Text"/>
      </xsd:simpleType>
    </xsd:element>
    <xsd:element name="UserField2" ma:index="14" nillable="true" ma:displayName="Benutzerfeld 2" ma:internalName="UserField2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Beschreibung"/>
        <xsd:element ref="dc:subject" minOccurs="0" maxOccurs="1"/>
        <xsd:element ref="dc:description" minOccurs="0" maxOccurs="1" ma:index="8" ma:displayName="Kommentare"/>
        <xsd:element name="keywords" minOccurs="0" maxOccurs="1" type="xsd:string" ma:index="10" ma:displayName="Schlüsselwörter"/>
        <xsd:element ref="dc:language" minOccurs="0" maxOccurs="1"/>
        <xsd:element name="category" minOccurs="0" maxOccurs="1" type="xsd:string" ma:index="9" ma:displayName="Kategorie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anguage xmlns="http://schemas.microsoft.com/sharepoint/v3">DE</Language>
    <UserField1 xmlns="2e37ac88-e40f-4b5f-9130-34c23b08370d">3.36</UserField1>
    <CustomerID xmlns="b9bbc5c3-42c9-4c30-b7a3-3f0c5e2a5378">3.36</CustomerID>
    <UserField3 xmlns="http://schemas.microsoft.com/sharepoint/v3">RM</UserField3>
    <UserField2 xmlns="2e37ac88-e40f-4b5f-9130-34c23b08370d">IT</UserField2>
  </documentManagement>
</p:properties>
</file>

<file path=customXml/itemProps1.xml><?xml version="1.0" encoding="utf-8"?>
<ds:datastoreItem xmlns:ds="http://schemas.openxmlformats.org/officeDocument/2006/customXml" ds:itemID="{6BA8A470-E722-48DE-B76D-4E77243DC45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F7CE14F-71AE-48C5-A94D-4E0673DCB1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9bbc5c3-42c9-4c30-b7a3-3f0c5e2a5378"/>
    <ds:schemaRef ds:uri="2e37ac88-e40f-4b5f-9130-34c23b0837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EF13BE0-8DC2-40D3-B0DB-75B59B0B5960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3CA597F6-A479-41DD-85BB-00B4440139B9}">
  <ds:schemaRefs>
    <ds:schemaRef ds:uri="http://schemas.microsoft.com/sharepoint/v3"/>
    <ds:schemaRef ds:uri="http://purl.org/dc/elements/1.1/"/>
    <ds:schemaRef ds:uri="http://schemas.openxmlformats.org/package/2006/metadata/core-properties"/>
    <ds:schemaRef ds:uri="b9bbc5c3-42c9-4c30-b7a3-3f0c5e2a5378"/>
    <ds:schemaRef ds:uri="http://schemas.microsoft.com/office/infopath/2007/PartnerControls"/>
    <ds:schemaRef ds:uri="http://purl.org/dc/terms/"/>
    <ds:schemaRef ds:uri="http://purl.org/dc/dcmitype/"/>
    <ds:schemaRef ds:uri="http://schemas.microsoft.com/office/2006/documentManagement/types"/>
    <ds:schemaRef ds:uri="2e37ac88-e40f-4b5f-9130-34c23b08370d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HO33</vt:lpstr>
      <vt:lpstr>'HO33'!Druckbereich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 Mutationsabrechnung HO33, AV93/DM01 ohne Plannachführung</dc:title>
  <dc:creator>Luder Heinz</dc:creator>
  <dc:description>Formular Mutationsabrechnung HO33, AV93/DM01 ohne Plannachführung</dc:description>
  <cp:lastModifiedBy>Rudin Daniel</cp:lastModifiedBy>
  <cp:lastPrinted>2019-02-11T07:28:51Z</cp:lastPrinted>
  <dcterms:created xsi:type="dcterms:W3CDTF">2007-04-19T06:52:12Z</dcterms:created>
  <dcterms:modified xsi:type="dcterms:W3CDTF">2021-01-19T12:24:59Z</dcterms:modified>
  <cp:category>Darstellungsvorlagen_Kanton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Dokument</vt:lpwstr>
  </property>
  <property fmtid="{D5CDD505-2E9C-101B-9397-08002B2CF9AE}" pid="3" name="Order">
    <vt:lpwstr>10900.0000000000</vt:lpwstr>
  </property>
</Properties>
</file>