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45" windowWidth="9120" windowHeight="5520" activeTab="1"/>
  </bookViews>
  <sheets>
    <sheet name="LOHNTAB" sheetId="1" r:id="rId1"/>
    <sheet name="Abfrage" sheetId="2" r:id="rId2"/>
    <sheet name="Überführung Lohntabelle 1-17" sheetId="3" r:id="rId3"/>
  </sheets>
  <definedNames/>
  <calcPr fullCalcOnLoad="1"/>
</workbook>
</file>

<file path=xl/comments2.xml><?xml version="1.0" encoding="utf-8"?>
<comments xmlns="http://schemas.openxmlformats.org/spreadsheetml/2006/main">
  <authors>
    <author>Walter Andreas</author>
    <author>Kaiser Ursula</author>
  </authors>
  <commentList>
    <comment ref="J27" authorId="0">
      <text>
        <r>
          <rPr>
            <sz val="9"/>
            <rFont val="Segoe UI"/>
            <family val="2"/>
          </rPr>
          <t>Für die entsprechende Funktion</t>
        </r>
      </text>
    </comment>
    <comment ref="G31" authorId="1">
      <text>
        <r>
          <rPr>
            <sz val="9"/>
            <rFont val="Segoe UI"/>
            <family val="2"/>
          </rPr>
          <t xml:space="preserve">Jahreslohn / Anzahl Lektionen
</t>
        </r>
      </text>
    </comment>
    <comment ref="H31" authorId="1">
      <text>
        <r>
          <rPr>
            <sz val="9"/>
            <rFont val="Segoe UI"/>
            <family val="2"/>
          </rPr>
          <t xml:space="preserve">Jahreslohn / (Schulwochen * Anzahl Lektionen)
</t>
        </r>
      </text>
    </comment>
  </commentList>
</comments>
</file>

<file path=xl/sharedStrings.xml><?xml version="1.0" encoding="utf-8"?>
<sst xmlns="http://schemas.openxmlformats.org/spreadsheetml/2006/main" count="154" uniqueCount="77">
  <si>
    <t xml:space="preserve"> </t>
  </si>
  <si>
    <t>Anlaufstufen</t>
  </si>
  <si>
    <t>Erfahrungsstufen</t>
  </si>
  <si>
    <t>Anstieg 3,5%</t>
  </si>
  <si>
    <t>Anstieg 2,5%</t>
  </si>
  <si>
    <t>GL 5/93</t>
  </si>
  <si>
    <t>GL 97</t>
  </si>
  <si>
    <t>BL 1995</t>
  </si>
  <si>
    <t>BL 1997</t>
  </si>
  <si>
    <t>A1</t>
  </si>
  <si>
    <t>A2</t>
  </si>
  <si>
    <t>A3</t>
  </si>
  <si>
    <r>
      <t xml:space="preserve">Jahresgrundbesoldung </t>
    </r>
    <r>
      <rPr>
        <b/>
        <u val="single"/>
        <sz val="10"/>
        <rFont val="Frutiger 55 Roman"/>
        <family val="2"/>
      </rPr>
      <t>ohne</t>
    </r>
    <r>
      <rPr>
        <b/>
        <sz val="10"/>
        <rFont val="Frutiger 55 Roman"/>
        <family val="2"/>
      </rPr>
      <t xml:space="preserve"> 13. Monatslohn und </t>
    </r>
    <r>
      <rPr>
        <b/>
        <u val="single"/>
        <sz val="10"/>
        <rFont val="Frutiger 55 Roman"/>
        <family val="2"/>
      </rPr>
      <t>ohne</t>
    </r>
    <r>
      <rPr>
        <b/>
        <sz val="10"/>
        <rFont val="Frutiger 55 Roman"/>
        <family val="2"/>
      </rPr>
      <t xml:space="preserve"> Teuerungszulage</t>
    </r>
  </si>
  <si>
    <t>Gehalts
-Stufe</t>
  </si>
  <si>
    <t xml:space="preserve">  Jahresbesoldung</t>
  </si>
  <si>
    <t>inkl. TZ
ohne
13. MtL</t>
  </si>
  <si>
    <t>inkl. TZ
mit
13. MtL</t>
  </si>
  <si>
    <t>inkl. TZ
pro
Monat</t>
  </si>
  <si>
    <t>Grund-
besoldung
ab 1.2.1997</t>
  </si>
  <si>
    <t>TZ = Teuerung gemäss Lohntabellen</t>
  </si>
  <si>
    <t xml:space="preserve">Lohnklasse:      </t>
  </si>
  <si>
    <t>Volksschulamt</t>
  </si>
  <si>
    <t>E0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</si>
  <si>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</si>
  <si>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</si>
  <si>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</si>
  <si>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</si>
  <si>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</si>
  <si>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</si>
  <si>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</si>
  <si>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</si>
  <si>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</si>
  <si>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</si>
  <si>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</si>
  <si>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</si>
  <si>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</si>
  <si>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</si>
  <si>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</si>
  <si>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</si>
  <si>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Anstieg 1,25%</t>
  </si>
  <si>
    <t>E17</t>
  </si>
  <si>
    <t>E18</t>
  </si>
  <si>
    <t>E19</t>
  </si>
  <si>
    <t>E20</t>
  </si>
  <si>
    <t>100 Pt</t>
  </si>
  <si>
    <t>LK</t>
  </si>
  <si>
    <t>EINGABEFELD</t>
  </si>
  <si>
    <t>Jahresgrundbesoldung inkl. 13. Monatslohn und inkl. 23.1068 % Teuerungszulage</t>
  </si>
  <si>
    <t>Lektionen:</t>
  </si>
  <si>
    <t>Musikschule</t>
  </si>
  <si>
    <t>Funktion</t>
  </si>
  <si>
    <t>Musiklehrpersonen M1</t>
  </si>
  <si>
    <t>Musiklehrpersonen M2</t>
  </si>
  <si>
    <t>Musiklehrpersonen M3</t>
  </si>
  <si>
    <t>Musikschulleiter / Musikschulleiterin ohne Fachausweis oder in Ausbildung</t>
  </si>
  <si>
    <t>18 bis 20</t>
  </si>
  <si>
    <t>Musikschulleiter / Musikschulleiterin mit Fachausweis</t>
  </si>
  <si>
    <t>19 bis 21</t>
  </si>
  <si>
    <t>Lohnklasse</t>
  </si>
  <si>
    <t>Einreihungsplan</t>
  </si>
  <si>
    <t>Empfehlung Einstufung und Berechnung für Musiklehrpersonen</t>
  </si>
  <si>
    <t>Die Musikschulen im Kanton Solothurn sind kommunale Einrichtungen.</t>
  </si>
  <si>
    <t>Musiklehrpersonen werden von den Gemeinden oder den damit beauftragten Organisationen angestellt und entlöhnt.</t>
  </si>
  <si>
    <t>Anhang Besoldungenen Musikschulen</t>
  </si>
  <si>
    <t>Vgl. Richtlinien für die kommunalen Musikschulen des Kantons Solothurn.</t>
  </si>
  <si>
    <t>Gemäss Kantonaler Empfehlung beträgt das Vollpensum für Musiklehrpersonen 29-30 Lektionen.</t>
  </si>
  <si>
    <t>Lohntabelle 2024</t>
  </si>
  <si>
    <t>Anzahl Schulwochen</t>
  </si>
  <si>
    <t>pro Jahres
-Lektion</t>
  </si>
  <si>
    <t>pro Einzel
-Lektion</t>
  </si>
  <si>
    <t>Angaben ohne Gewähr</t>
  </si>
  <si>
    <t>20.12.2023/uk</t>
  </si>
  <si>
    <t>Das Volksschulamt bietet den Musikschulen als Dienstleistung eine Lohneinreihungs-Empfehlung an.</t>
  </si>
  <si>
    <t>Überführung Lohntabellen (LT)</t>
  </si>
  <si>
    <t>LT 0-20</t>
  </si>
  <si>
    <t>LT 1-17</t>
  </si>
  <si>
    <t>-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</si>
</sst>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/m/yy"/>
    <numFmt numFmtId="165" formatCode="0.000"/>
    <numFmt numFmtId="166" formatCode="0.000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64">
    <font>
      <sz val="8"/>
      <name val="Modern"/>
      <family val="0"/>
    </font>
    <font>
      <sz val="11"/>
      <color indexed="8"/>
      <name val="Calibri"/>
      <family val="2"/>
    </font>
    <font>
      <sz val="10"/>
      <name val="Frutiger 55 Roman"/>
      <family val="2"/>
    </font>
    <font>
      <sz val="8"/>
      <name val="Frutiger 55 Roman"/>
      <family val="2"/>
    </font>
    <font>
      <b/>
      <sz val="14"/>
      <name val="Frutiger 55 Roman"/>
      <family val="2"/>
    </font>
    <font>
      <b/>
      <sz val="10"/>
      <name val="Frutiger 55 Roman"/>
      <family val="2"/>
    </font>
    <font>
      <b/>
      <sz val="9"/>
      <name val="Frutiger 55 Roman"/>
      <family val="2"/>
    </font>
    <font>
      <sz val="9"/>
      <name val="Frutiger 55 Roman"/>
      <family val="2"/>
    </font>
    <font>
      <b/>
      <sz val="8"/>
      <name val="Frutiger 55 Roman"/>
      <family val="2"/>
    </font>
    <font>
      <b/>
      <sz val="12"/>
      <name val="Frutiger 55 Roman"/>
      <family val="2"/>
    </font>
    <font>
      <u val="single"/>
      <sz val="8"/>
      <name val="Frutiger 55 Roman"/>
      <family val="2"/>
    </font>
    <font>
      <b/>
      <sz val="7"/>
      <color indexed="9"/>
      <name val="Frutiger 55 Roman"/>
      <family val="2"/>
    </font>
    <font>
      <b/>
      <u val="single"/>
      <sz val="10"/>
      <name val="Frutiger 55 Roman"/>
      <family val="2"/>
    </font>
    <font>
      <sz val="7.5"/>
      <name val="Frutiger 55 Roman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Segoe UI"/>
      <family val="2"/>
    </font>
    <font>
      <sz val="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Frutiger 55 Roman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Frutiger 55 Roman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Moder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7" fontId="8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2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9" fillId="0" borderId="0" xfId="0" applyFont="1" applyAlignment="1">
      <alignment/>
    </xf>
    <xf numFmtId="166" fontId="11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6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0" fontId="21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/>
    </xf>
    <xf numFmtId="0" fontId="21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/>
    </xf>
    <xf numFmtId="3" fontId="18" fillId="0" borderId="14" xfId="0" applyNumberFormat="1" applyFont="1" applyBorder="1" applyAlignment="1">
      <alignment/>
    </xf>
    <xf numFmtId="0" fontId="16" fillId="0" borderId="15" xfId="0" applyFont="1" applyBorder="1" applyAlignment="1">
      <alignment/>
    </xf>
    <xf numFmtId="0" fontId="20" fillId="0" borderId="16" xfId="0" applyFont="1" applyBorder="1" applyAlignment="1">
      <alignment wrapText="1"/>
    </xf>
    <xf numFmtId="0" fontId="18" fillId="0" borderId="14" xfId="0" applyFont="1" applyBorder="1" applyAlignment="1">
      <alignment horizontal="center"/>
    </xf>
    <xf numFmtId="3" fontId="18" fillId="33" borderId="10" xfId="0" applyNumberFormat="1" applyFont="1" applyFill="1" applyBorder="1" applyAlignment="1">
      <alignment/>
    </xf>
    <xf numFmtId="3" fontId="18" fillId="33" borderId="14" xfId="0" applyNumberFormat="1" applyFont="1" applyFill="1" applyBorder="1" applyAlignment="1">
      <alignment/>
    </xf>
    <xf numFmtId="0" fontId="18" fillId="34" borderId="14" xfId="0" applyFont="1" applyFill="1" applyBorder="1" applyAlignment="1">
      <alignment horizontal="center"/>
    </xf>
    <xf numFmtId="3" fontId="18" fillId="34" borderId="10" xfId="0" applyNumberFormat="1" applyFont="1" applyFill="1" applyBorder="1" applyAlignment="1">
      <alignment/>
    </xf>
    <xf numFmtId="3" fontId="18" fillId="34" borderId="14" xfId="0" applyNumberFormat="1" applyFont="1" applyFill="1" applyBorder="1" applyAlignment="1">
      <alignment/>
    </xf>
    <xf numFmtId="0" fontId="18" fillId="35" borderId="17" xfId="0" applyFont="1" applyFill="1" applyBorder="1" applyAlignment="1">
      <alignment horizontal="center"/>
    </xf>
    <xf numFmtId="0" fontId="16" fillId="35" borderId="18" xfId="0" applyFont="1" applyFill="1" applyBorder="1" applyAlignment="1">
      <alignment/>
    </xf>
    <xf numFmtId="0" fontId="17" fillId="36" borderId="19" xfId="0" applyFont="1" applyFill="1" applyBorder="1" applyAlignment="1" applyProtection="1">
      <alignment horizontal="center"/>
      <protection locked="0"/>
    </xf>
    <xf numFmtId="4" fontId="16" fillId="34" borderId="10" xfId="0" applyNumberFormat="1" applyFont="1" applyFill="1" applyBorder="1" applyAlignment="1">
      <alignment/>
    </xf>
    <xf numFmtId="4" fontId="16" fillId="0" borderId="10" xfId="0" applyNumberFormat="1" applyFont="1" applyBorder="1" applyAlignment="1">
      <alignment/>
    </xf>
    <xf numFmtId="4" fontId="16" fillId="33" borderId="10" xfId="0" applyNumberFormat="1" applyFont="1" applyFill="1" applyBorder="1" applyAlignment="1">
      <alignment/>
    </xf>
    <xf numFmtId="0" fontId="16" fillId="0" borderId="20" xfId="0" applyFont="1" applyBorder="1" applyAlignment="1">
      <alignment/>
    </xf>
    <xf numFmtId="0" fontId="18" fillId="35" borderId="21" xfId="0" applyFont="1" applyFill="1" applyBorder="1" applyAlignment="1">
      <alignment/>
    </xf>
    <xf numFmtId="0" fontId="18" fillId="35" borderId="17" xfId="0" applyFont="1" applyFill="1" applyBorder="1" applyAlignment="1">
      <alignment horizontal="left"/>
    </xf>
    <xf numFmtId="0" fontId="21" fillId="0" borderId="22" xfId="0" applyFont="1" applyBorder="1" applyAlignment="1">
      <alignment horizontal="center" wrapText="1"/>
    </xf>
    <xf numFmtId="0" fontId="16" fillId="0" borderId="23" xfId="0" applyFont="1" applyBorder="1" applyAlignment="1">
      <alignment/>
    </xf>
    <xf numFmtId="3" fontId="18" fillId="34" borderId="23" xfId="0" applyNumberFormat="1" applyFont="1" applyFill="1" applyBorder="1" applyAlignment="1">
      <alignment/>
    </xf>
    <xf numFmtId="3" fontId="18" fillId="0" borderId="23" xfId="0" applyNumberFormat="1" applyFont="1" applyBorder="1" applyAlignment="1">
      <alignment/>
    </xf>
    <xf numFmtId="3" fontId="18" fillId="33" borderId="23" xfId="0" applyNumberFormat="1" applyFont="1" applyFill="1" applyBorder="1" applyAlignment="1">
      <alignment/>
    </xf>
    <xf numFmtId="3" fontId="16" fillId="34" borderId="24" xfId="0" applyNumberFormat="1" applyFont="1" applyFill="1" applyBorder="1" applyAlignment="1">
      <alignment/>
    </xf>
    <xf numFmtId="3" fontId="16" fillId="0" borderId="24" xfId="0" applyNumberFormat="1" applyFont="1" applyBorder="1" applyAlignment="1">
      <alignment/>
    </xf>
    <xf numFmtId="3" fontId="16" fillId="33" borderId="24" xfId="0" applyNumberFormat="1" applyFont="1" applyFill="1" applyBorder="1" applyAlignment="1">
      <alignment/>
    </xf>
    <xf numFmtId="0" fontId="15" fillId="0" borderId="25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3" fontId="16" fillId="0" borderId="24" xfId="0" applyNumberFormat="1" applyFont="1" applyFill="1" applyBorder="1" applyAlignment="1">
      <alignment/>
    </xf>
    <xf numFmtId="3" fontId="18" fillId="0" borderId="23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18" fillId="0" borderId="14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4" fontId="16" fillId="0" borderId="10" xfId="0" applyNumberFormat="1" applyFont="1" applyFill="1" applyBorder="1" applyAlignment="1">
      <alignment/>
    </xf>
    <xf numFmtId="3" fontId="16" fillId="0" borderId="26" xfId="0" applyNumberFormat="1" applyFont="1" applyFill="1" applyBorder="1" applyAlignment="1">
      <alignment/>
    </xf>
    <xf numFmtId="3" fontId="18" fillId="0" borderId="27" xfId="0" applyNumberFormat="1" applyFont="1" applyFill="1" applyBorder="1" applyAlignment="1">
      <alignment/>
    </xf>
    <xf numFmtId="3" fontId="18" fillId="0" borderId="28" xfId="0" applyNumberFormat="1" applyFont="1" applyFill="1" applyBorder="1" applyAlignment="1">
      <alignment/>
    </xf>
    <xf numFmtId="3" fontId="18" fillId="0" borderId="16" xfId="0" applyNumberFormat="1" applyFont="1" applyFill="1" applyBorder="1" applyAlignment="1">
      <alignment/>
    </xf>
    <xf numFmtId="4" fontId="16" fillId="0" borderId="28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Fill="1" applyBorder="1" applyAlignment="1">
      <alignment vertical="center"/>
    </xf>
    <xf numFmtId="4" fontId="13" fillId="37" borderId="0" xfId="0" applyNumberFormat="1" applyFont="1" applyFill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6" fillId="0" borderId="29" xfId="0" applyNumberFormat="1" applyFont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1" fontId="7" fillId="0" borderId="30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vertical="center"/>
    </xf>
    <xf numFmtId="0" fontId="7" fillId="0" borderId="30" xfId="0" applyFont="1" applyBorder="1" applyAlignment="1">
      <alignment/>
    </xf>
    <xf numFmtId="0" fontId="7" fillId="0" borderId="31" xfId="0" applyNumberFormat="1" applyFont="1" applyBorder="1" applyAlignment="1">
      <alignment vertical="center"/>
    </xf>
    <xf numFmtId="1" fontId="7" fillId="0" borderId="30" xfId="0" applyNumberFormat="1" applyFont="1" applyFill="1" applyBorder="1" applyAlignment="1">
      <alignment/>
    </xf>
    <xf numFmtId="0" fontId="7" fillId="0" borderId="11" xfId="0" applyNumberFormat="1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NumberFormat="1" applyFont="1" applyBorder="1" applyAlignment="1">
      <alignment horizontal="right" vertical="center"/>
    </xf>
    <xf numFmtId="1" fontId="7" fillId="0" borderId="11" xfId="0" applyNumberFormat="1" applyFont="1" applyFill="1" applyBorder="1" applyAlignment="1">
      <alignment vertical="center"/>
    </xf>
    <xf numFmtId="1" fontId="7" fillId="37" borderId="11" xfId="0" applyNumberFormat="1" applyFont="1" applyFill="1" applyBorder="1" applyAlignment="1">
      <alignment vertical="center"/>
    </xf>
    <xf numFmtId="1" fontId="7" fillId="0" borderId="11" xfId="0" applyNumberFormat="1" applyFont="1" applyBorder="1" applyAlignment="1">
      <alignment horizontal="right" vertical="center"/>
    </xf>
    <xf numFmtId="0" fontId="7" fillId="0" borderId="25" xfId="0" applyNumberFormat="1" applyFont="1" applyBorder="1" applyAlignment="1">
      <alignment vertical="center"/>
    </xf>
    <xf numFmtId="0" fontId="7" fillId="0" borderId="13" xfId="0" applyFont="1" applyBorder="1" applyAlignment="1">
      <alignment/>
    </xf>
    <xf numFmtId="0" fontId="7" fillId="0" borderId="25" xfId="0" applyNumberFormat="1" applyFont="1" applyBorder="1" applyAlignment="1">
      <alignment horizontal="right" vertical="center"/>
    </xf>
    <xf numFmtId="1" fontId="7" fillId="0" borderId="25" xfId="0" applyNumberFormat="1" applyFont="1" applyBorder="1" applyAlignment="1">
      <alignment horizontal="right" vertical="center"/>
    </xf>
    <xf numFmtId="1" fontId="7" fillId="0" borderId="13" xfId="0" applyNumberFormat="1" applyFont="1" applyBorder="1" applyAlignment="1">
      <alignment/>
    </xf>
    <xf numFmtId="1" fontId="7" fillId="0" borderId="32" xfId="0" applyNumberFormat="1" applyFont="1" applyBorder="1" applyAlignment="1">
      <alignment/>
    </xf>
    <xf numFmtId="1" fontId="7" fillId="0" borderId="33" xfId="0" applyNumberFormat="1" applyFont="1" applyBorder="1" applyAlignment="1">
      <alignment/>
    </xf>
    <xf numFmtId="1" fontId="7" fillId="0" borderId="34" xfId="0" applyNumberFormat="1" applyFont="1" applyBorder="1" applyAlignment="1">
      <alignment/>
    </xf>
    <xf numFmtId="0" fontId="6" fillId="0" borderId="35" xfId="0" applyFont="1" applyBorder="1" applyAlignment="1">
      <alignment vertical="center"/>
    </xf>
    <xf numFmtId="0" fontId="7" fillId="0" borderId="36" xfId="0" applyNumberFormat="1" applyFont="1" applyBorder="1" applyAlignment="1">
      <alignment vertical="center"/>
    </xf>
    <xf numFmtId="1" fontId="6" fillId="0" borderId="35" xfId="0" applyNumberFormat="1" applyFont="1" applyBorder="1" applyAlignment="1">
      <alignment vertical="center"/>
    </xf>
    <xf numFmtId="1" fontId="7" fillId="0" borderId="36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1" fontId="7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18" fillId="0" borderId="16" xfId="0" applyFont="1" applyBorder="1" applyAlignment="1">
      <alignment horizontal="center"/>
    </xf>
    <xf numFmtId="3" fontId="16" fillId="38" borderId="24" xfId="0" applyNumberFormat="1" applyFont="1" applyFill="1" applyBorder="1" applyAlignment="1">
      <alignment/>
    </xf>
    <xf numFmtId="0" fontId="18" fillId="38" borderId="14" xfId="0" applyFont="1" applyFill="1" applyBorder="1" applyAlignment="1">
      <alignment horizontal="center"/>
    </xf>
    <xf numFmtId="1" fontId="22" fillId="0" borderId="38" xfId="0" applyNumberFormat="1" applyFont="1" applyFill="1" applyBorder="1" applyAlignment="1">
      <alignment/>
    </xf>
    <xf numFmtId="1" fontId="22" fillId="39" borderId="38" xfId="0" applyNumberFormat="1" applyFont="1" applyFill="1" applyBorder="1" applyAlignment="1">
      <alignment/>
    </xf>
    <xf numFmtId="1" fontId="22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/>
    </xf>
    <xf numFmtId="1" fontId="22" fillId="0" borderId="40" xfId="0" applyNumberFormat="1" applyFont="1" applyBorder="1" applyAlignment="1">
      <alignment/>
    </xf>
    <xf numFmtId="1" fontId="22" fillId="0" borderId="41" xfId="0" applyNumberFormat="1" applyFont="1" applyFill="1" applyBorder="1" applyAlignment="1">
      <alignment/>
    </xf>
    <xf numFmtId="1" fontId="22" fillId="39" borderId="41" xfId="0" applyNumberFormat="1" applyFont="1" applyFill="1" applyBorder="1" applyAlignment="1">
      <alignment/>
    </xf>
    <xf numFmtId="1" fontId="22" fillId="0" borderId="41" xfId="0" applyNumberFormat="1" applyFont="1" applyBorder="1" applyAlignment="1">
      <alignment/>
    </xf>
    <xf numFmtId="1" fontId="22" fillId="0" borderId="42" xfId="0" applyNumberFormat="1" applyFont="1" applyBorder="1" applyAlignment="1">
      <alignment/>
    </xf>
    <xf numFmtId="1" fontId="22" fillId="0" borderId="43" xfId="0" applyNumberFormat="1" applyFont="1" applyBorder="1" applyAlignment="1">
      <alignment/>
    </xf>
    <xf numFmtId="1" fontId="22" fillId="0" borderId="44" xfId="0" applyNumberFormat="1" applyFont="1" applyBorder="1" applyAlignment="1">
      <alignment/>
    </xf>
    <xf numFmtId="1" fontId="22" fillId="0" borderId="45" xfId="0" applyNumberFormat="1" applyFont="1" applyBorder="1" applyAlignment="1">
      <alignment/>
    </xf>
    <xf numFmtId="1" fontId="22" fillId="0" borderId="46" xfId="0" applyNumberFormat="1" applyFont="1" applyBorder="1" applyAlignment="1">
      <alignment/>
    </xf>
    <xf numFmtId="0" fontId="60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6" fillId="0" borderId="0" xfId="0" applyNumberFormat="1" applyFont="1" applyAlignment="1">
      <alignment horizontal="left"/>
    </xf>
    <xf numFmtId="0" fontId="16" fillId="0" borderId="47" xfId="0" applyFont="1" applyBorder="1" applyAlignment="1">
      <alignment/>
    </xf>
    <xf numFmtId="0" fontId="16" fillId="0" borderId="48" xfId="0" applyFont="1" applyBorder="1" applyAlignment="1">
      <alignment/>
    </xf>
    <xf numFmtId="0" fontId="20" fillId="40" borderId="11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 quotePrefix="1">
      <alignment horizontal="right"/>
    </xf>
    <xf numFmtId="0" fontId="16" fillId="0" borderId="4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49" xfId="0" applyNumberFormat="1" applyFont="1" applyBorder="1" applyAlignment="1">
      <alignment horizontal="left"/>
    </xf>
    <xf numFmtId="0" fontId="16" fillId="0" borderId="48" xfId="0" applyNumberFormat="1" applyFont="1" applyBorder="1" applyAlignment="1">
      <alignment horizontal="left"/>
    </xf>
    <xf numFmtId="0" fontId="18" fillId="0" borderId="49" xfId="0" applyNumberFormat="1" applyFont="1" applyBorder="1" applyAlignment="1">
      <alignment horizontal="left"/>
    </xf>
    <xf numFmtId="0" fontId="18" fillId="0" borderId="48" xfId="0" applyNumberFormat="1" applyFont="1" applyBorder="1" applyAlignment="1">
      <alignment horizontal="left"/>
    </xf>
    <xf numFmtId="0" fontId="16" fillId="0" borderId="48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49" xfId="0" applyNumberFormat="1" applyFont="1" applyBorder="1" applyAlignment="1">
      <alignment horizontal="left" wrapText="1"/>
    </xf>
    <xf numFmtId="0" fontId="16" fillId="0" borderId="48" xfId="0" applyNumberFormat="1" applyFont="1" applyBorder="1" applyAlignment="1">
      <alignment horizontal="left" wrapText="1"/>
    </xf>
    <xf numFmtId="0" fontId="16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center"/>
    </xf>
    <xf numFmtId="0" fontId="18" fillId="41" borderId="49" xfId="0" applyFont="1" applyFill="1" applyBorder="1" applyAlignment="1">
      <alignment horizontal="center"/>
    </xf>
    <xf numFmtId="0" fontId="18" fillId="41" borderId="22" xfId="0" applyFont="1" applyFill="1" applyBorder="1" applyAlignment="1">
      <alignment horizontal="center"/>
    </xf>
    <xf numFmtId="0" fontId="16" fillId="0" borderId="36" xfId="0" applyNumberFormat="1" applyFont="1" applyBorder="1" applyAlignment="1">
      <alignment horizontal="left" wrapText="1"/>
    </xf>
    <xf numFmtId="0" fontId="16" fillId="0" borderId="47" xfId="0" applyNumberFormat="1" applyFont="1" applyBorder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704850</xdr:colOff>
      <xdr:row>25</xdr:row>
      <xdr:rowOff>190500</xdr:rowOff>
    </xdr:from>
    <xdr:to>
      <xdr:col>7</xdr:col>
      <xdr:colOff>1028700</xdr:colOff>
      <xdr:row>29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915150" y="6286500"/>
          <a:ext cx="323850" cy="952500"/>
        </a:xfrm>
        <a:prstGeom prst="rightArrow">
          <a:avLst>
            <a:gd name="adj1" fmla="val 4166"/>
            <a:gd name="adj2" fmla="val -24074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odern"/>
              <a:ea typeface="Modern"/>
              <a:cs typeface="Moder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3"/>
  <sheetViews>
    <sheetView zoomScale="115" zoomScaleNormal="115" zoomScalePageLayoutView="0" workbookViewId="0" topLeftCell="A1">
      <selection activeCell="C27" sqref="C27"/>
    </sheetView>
  </sheetViews>
  <sheetFormatPr defaultColWidth="11.421875" defaultRowHeight="12.75" customHeight="1"/>
  <cols>
    <col min="1" max="1" width="5.57421875" style="3" customWidth="1"/>
    <col min="2" max="2" width="10.8515625" style="3" hidden="1" customWidth="1"/>
    <col min="3" max="3" width="9.8515625" style="3" customWidth="1"/>
    <col min="4" max="5" width="9.8515625" style="6" hidden="1" customWidth="1"/>
    <col min="6" max="6" width="9.8515625" style="6" customWidth="1"/>
    <col min="7" max="29" width="9.8515625" style="3" customWidth="1"/>
    <col min="30" max="30" width="5.57421875" style="6" customWidth="1"/>
    <col min="31" max="31" width="9.8515625" style="6" customWidth="1"/>
    <col min="32" max="32" width="12.140625" style="6" customWidth="1"/>
    <col min="33" max="33" width="11.140625" style="6" customWidth="1"/>
    <col min="34" max="34" width="3.8515625" style="6" customWidth="1"/>
    <col min="35" max="37" width="9.8515625" style="6" customWidth="1"/>
    <col min="38" max="38" width="3.8515625" style="3" customWidth="1"/>
    <col min="39" max="16384" width="11.140625" style="3" customWidth="1"/>
  </cols>
  <sheetData>
    <row r="1" spans="1:37" ht="18">
      <c r="A1" s="21" t="s">
        <v>21</v>
      </c>
      <c r="B1" s="1"/>
      <c r="C1" s="1"/>
      <c r="D1" s="2"/>
      <c r="E1" s="2"/>
      <c r="F1" s="2"/>
      <c r="G1" s="1"/>
      <c r="H1" s="1"/>
      <c r="I1" s="1"/>
      <c r="J1" s="1"/>
      <c r="K1" s="1"/>
      <c r="L1" s="1"/>
      <c r="W1" s="4" t="s">
        <v>0</v>
      </c>
      <c r="Y1" s="5"/>
      <c r="Z1" s="6"/>
      <c r="AA1" s="6"/>
      <c r="AB1" s="6"/>
      <c r="AC1" s="6"/>
      <c r="AH1" s="7"/>
      <c r="AI1" s="7"/>
      <c r="AJ1" s="7"/>
      <c r="AK1" s="7"/>
    </row>
    <row r="2" spans="1:12" ht="12.75" customHeight="1">
      <c r="A2" s="1"/>
      <c r="B2" s="1"/>
      <c r="C2" s="1"/>
      <c r="D2" s="2"/>
      <c r="E2" s="2"/>
      <c r="F2" s="2"/>
      <c r="G2" s="1"/>
      <c r="H2" s="1"/>
      <c r="I2" s="1"/>
      <c r="J2" s="1"/>
      <c r="K2" s="1"/>
      <c r="L2" s="1"/>
    </row>
    <row r="3" spans="1:12" ht="15.75">
      <c r="A3" s="22" t="s">
        <v>66</v>
      </c>
      <c r="B3" s="1"/>
      <c r="C3" s="1"/>
      <c r="D3" s="2"/>
      <c r="E3" s="2"/>
      <c r="F3" s="2"/>
      <c r="G3" s="1"/>
      <c r="H3" s="1"/>
      <c r="I3" s="1"/>
      <c r="J3" s="1"/>
      <c r="K3" s="1"/>
      <c r="L3" s="1"/>
    </row>
    <row r="4" spans="1:12" ht="12.75" customHeight="1">
      <c r="A4" s="1"/>
      <c r="B4" s="1"/>
      <c r="C4" s="1"/>
      <c r="D4" s="2"/>
      <c r="E4" s="2"/>
      <c r="F4" s="2"/>
      <c r="G4" s="1"/>
      <c r="H4" s="1"/>
      <c r="I4" s="1"/>
      <c r="J4" s="1"/>
      <c r="K4" s="1"/>
      <c r="L4" s="1"/>
    </row>
    <row r="5" spans="1:37" ht="12.75">
      <c r="A5" s="150" t="s">
        <v>47</v>
      </c>
      <c r="B5" s="1"/>
      <c r="C5" s="1"/>
      <c r="D5" s="2"/>
      <c r="E5" s="2"/>
      <c r="F5" s="2"/>
      <c r="G5" s="1"/>
      <c r="H5" s="1"/>
      <c r="I5" s="1"/>
      <c r="J5" s="1"/>
      <c r="K5" s="1"/>
      <c r="L5" s="1"/>
      <c r="Z5" s="6"/>
      <c r="AA5" s="6"/>
      <c r="AB5" s="6"/>
      <c r="AC5" s="6"/>
      <c r="AH5" s="7"/>
      <c r="AI5" s="7"/>
      <c r="AJ5" s="7"/>
      <c r="AK5" s="7"/>
    </row>
    <row r="6" ht="12.75" customHeight="1" thickBot="1"/>
    <row r="7" spans="1:30" ht="11.25" customHeight="1">
      <c r="A7" s="98" t="s">
        <v>45</v>
      </c>
      <c r="B7" s="99"/>
      <c r="C7" s="121" t="s">
        <v>0</v>
      </c>
      <c r="D7" s="100"/>
      <c r="E7" s="100"/>
      <c r="F7" s="123" t="s">
        <v>1</v>
      </c>
      <c r="G7" s="99"/>
      <c r="H7" s="99"/>
      <c r="I7" s="121" t="s">
        <v>2</v>
      </c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101"/>
      <c r="AA7" s="102"/>
      <c r="AB7" s="102"/>
      <c r="AC7" s="102"/>
      <c r="AD7" s="125" t="s">
        <v>45</v>
      </c>
    </row>
    <row r="8" spans="1:30" ht="11.25" customHeight="1">
      <c r="A8" s="103"/>
      <c r="B8" s="89"/>
      <c r="C8" s="122"/>
      <c r="D8" s="86"/>
      <c r="E8" s="86"/>
      <c r="F8" s="124" t="s">
        <v>3</v>
      </c>
      <c r="G8" s="89"/>
      <c r="H8" s="89"/>
      <c r="I8" s="122" t="s">
        <v>3</v>
      </c>
      <c r="J8" s="89"/>
      <c r="K8" s="89"/>
      <c r="L8" s="89"/>
      <c r="M8" s="89"/>
      <c r="N8" s="89"/>
      <c r="O8" s="89"/>
      <c r="P8" s="89"/>
      <c r="Q8" s="89"/>
      <c r="R8" s="89"/>
      <c r="S8" s="89"/>
      <c r="T8" s="122" t="s">
        <v>4</v>
      </c>
      <c r="U8" s="89"/>
      <c r="V8" s="122" t="s">
        <v>39</v>
      </c>
      <c r="W8" s="89"/>
      <c r="X8" s="89"/>
      <c r="Y8" s="89"/>
      <c r="Z8" s="89"/>
      <c r="AA8" s="17"/>
      <c r="AB8" s="17"/>
      <c r="AC8" s="17"/>
      <c r="AD8" s="126"/>
    </row>
    <row r="9" spans="1:37" ht="11.25" customHeight="1">
      <c r="A9" s="113" t="s">
        <v>0</v>
      </c>
      <c r="B9" s="105" t="s">
        <v>5</v>
      </c>
      <c r="C9" s="105" t="s">
        <v>6</v>
      </c>
      <c r="D9" s="106" t="s">
        <v>7</v>
      </c>
      <c r="E9" s="106" t="s">
        <v>8</v>
      </c>
      <c r="F9" s="106" t="s">
        <v>9</v>
      </c>
      <c r="G9" s="105" t="s">
        <v>10</v>
      </c>
      <c r="H9" s="105" t="s">
        <v>11</v>
      </c>
      <c r="I9" s="105" t="s">
        <v>22</v>
      </c>
      <c r="J9" s="105" t="s">
        <v>23</v>
      </c>
      <c r="K9" s="105" t="s">
        <v>24</v>
      </c>
      <c r="L9" s="105" t="s">
        <v>25</v>
      </c>
      <c r="M9" s="105" t="s">
        <v>26</v>
      </c>
      <c r="N9" s="105" t="s">
        <v>27</v>
      </c>
      <c r="O9" s="105" t="s">
        <v>28</v>
      </c>
      <c r="P9" s="105" t="s">
        <v>29</v>
      </c>
      <c r="Q9" s="105" t="s">
        <v>30</v>
      </c>
      <c r="R9" s="105" t="s">
        <v>31</v>
      </c>
      <c r="S9" s="105" t="s">
        <v>32</v>
      </c>
      <c r="T9" s="105" t="s">
        <v>33</v>
      </c>
      <c r="U9" s="105" t="s">
        <v>34</v>
      </c>
      <c r="V9" s="105" t="s">
        <v>35</v>
      </c>
      <c r="W9" s="105" t="s">
        <v>36</v>
      </c>
      <c r="X9" s="105" t="s">
        <v>37</v>
      </c>
      <c r="Y9" s="105" t="s">
        <v>38</v>
      </c>
      <c r="Z9" s="105" t="s">
        <v>40</v>
      </c>
      <c r="AA9" s="107" t="s">
        <v>41</v>
      </c>
      <c r="AB9" s="107" t="s">
        <v>42</v>
      </c>
      <c r="AC9" s="108" t="s">
        <v>43</v>
      </c>
      <c r="AD9" s="114" t="s">
        <v>0</v>
      </c>
      <c r="AE9" s="3"/>
      <c r="AF9" s="3"/>
      <c r="AG9" s="3"/>
      <c r="AH9" s="3"/>
      <c r="AI9" s="3"/>
      <c r="AJ9" s="3"/>
      <c r="AK9" s="3"/>
    </row>
    <row r="10" spans="1:37" ht="11.25" customHeight="1">
      <c r="A10" s="115"/>
      <c r="B10" s="106" t="s">
        <v>44</v>
      </c>
      <c r="C10" s="106"/>
      <c r="D10" s="106"/>
      <c r="E10" s="106"/>
      <c r="F10" s="110"/>
      <c r="G10" s="110"/>
      <c r="H10" s="110"/>
      <c r="I10" s="110"/>
      <c r="J10" s="110"/>
      <c r="K10" s="110"/>
      <c r="L10" s="110"/>
      <c r="M10" s="110"/>
      <c r="N10" s="111"/>
      <c r="O10" s="111"/>
      <c r="P10" s="111"/>
      <c r="Q10" s="106"/>
      <c r="R10" s="106"/>
      <c r="S10" s="106"/>
      <c r="T10" s="106"/>
      <c r="U10" s="106"/>
      <c r="V10" s="106"/>
      <c r="W10" s="106"/>
      <c r="X10" s="106"/>
      <c r="Y10" s="106"/>
      <c r="Z10" s="109"/>
      <c r="AA10" s="107"/>
      <c r="AB10" s="107"/>
      <c r="AC10" s="107"/>
      <c r="AD10" s="114"/>
      <c r="AE10" s="3"/>
      <c r="AF10" s="3"/>
      <c r="AG10" s="3"/>
      <c r="AH10" s="3"/>
      <c r="AI10" s="3"/>
      <c r="AJ10" s="3"/>
      <c r="AK10" s="3"/>
    </row>
    <row r="11" spans="1:37" ht="11.25" customHeight="1">
      <c r="A11" s="116">
        <v>1</v>
      </c>
      <c r="B11" s="106">
        <v>30377</v>
      </c>
      <c r="C11" s="106">
        <v>29830</v>
      </c>
      <c r="D11" s="106">
        <v>39718.12241908333</v>
      </c>
      <c r="E11" s="106">
        <v>39002.91640916667</v>
      </c>
      <c r="F11" s="142">
        <v>35605.77453745001</v>
      </c>
      <c r="G11" s="137">
        <v>36998.179128300006</v>
      </c>
      <c r="H11" s="137">
        <v>38390.58371915</v>
      </c>
      <c r="I11" s="142">
        <v>39782.98831000001</v>
      </c>
      <c r="J11" s="137">
        <v>41175.392900850005</v>
      </c>
      <c r="K11" s="137">
        <v>42567.79749170001</v>
      </c>
      <c r="L11" s="137">
        <v>43960.20208255001</v>
      </c>
      <c r="M11" s="138">
        <v>45352.606673400005</v>
      </c>
      <c r="N11" s="138">
        <v>46745.01126425001</v>
      </c>
      <c r="O11" s="138">
        <v>48137.41585510001</v>
      </c>
      <c r="P11" s="138">
        <v>49529.82044595001</v>
      </c>
      <c r="Q11" s="139">
        <v>50922.22503680001</v>
      </c>
      <c r="R11" s="139">
        <v>52314.62962765001</v>
      </c>
      <c r="S11" s="139">
        <v>53707.03421850001</v>
      </c>
      <c r="T11" s="139">
        <v>54701.60892625001</v>
      </c>
      <c r="U11" s="139">
        <v>55696.18363400001</v>
      </c>
      <c r="V11" s="139">
        <v>56193.470987875015</v>
      </c>
      <c r="W11" s="139">
        <v>56690.758341750014</v>
      </c>
      <c r="X11" s="139">
        <v>57188.04569562501</v>
      </c>
      <c r="Y11" s="140">
        <v>57685.33304950001</v>
      </c>
      <c r="Z11" s="141">
        <v>58182.62040337501</v>
      </c>
      <c r="AA11" s="141">
        <v>58679.90775725002</v>
      </c>
      <c r="AB11" s="141">
        <v>59177.19511112502</v>
      </c>
      <c r="AC11" s="141">
        <v>59674.48246500001</v>
      </c>
      <c r="AD11" s="117">
        <v>1</v>
      </c>
      <c r="AE11" s="3"/>
      <c r="AF11" s="3"/>
      <c r="AG11" s="3"/>
      <c r="AH11" s="3"/>
      <c r="AI11" s="3"/>
      <c r="AJ11" s="3"/>
      <c r="AK11" s="3"/>
    </row>
    <row r="12" spans="1:37" ht="11.25" customHeight="1">
      <c r="A12" s="116">
        <v>2</v>
      </c>
      <c r="B12" s="106">
        <v>31385</v>
      </c>
      <c r="C12" s="106">
        <v>30820</v>
      </c>
      <c r="D12" s="106">
        <v>41036.08888708333</v>
      </c>
      <c r="E12" s="106">
        <v>40297.347761666664</v>
      </c>
      <c r="F12" s="142">
        <v>36787.4613223</v>
      </c>
      <c r="G12" s="137">
        <v>38226.077128200006</v>
      </c>
      <c r="H12" s="137">
        <v>39664.6929341</v>
      </c>
      <c r="I12" s="142">
        <v>41103.30874</v>
      </c>
      <c r="J12" s="137">
        <v>42541.924545899994</v>
      </c>
      <c r="K12" s="137">
        <v>43980.5403518</v>
      </c>
      <c r="L12" s="138">
        <v>45419.1561577</v>
      </c>
      <c r="M12" s="138">
        <v>46857.7719636</v>
      </c>
      <c r="N12" s="138">
        <v>48296.387769500005</v>
      </c>
      <c r="O12" s="138">
        <v>49735.0035754</v>
      </c>
      <c r="P12" s="138">
        <v>51173.619381300006</v>
      </c>
      <c r="Q12" s="139">
        <v>52612.2351872</v>
      </c>
      <c r="R12" s="139">
        <v>54050.8509931</v>
      </c>
      <c r="S12" s="139">
        <v>55489.466799</v>
      </c>
      <c r="T12" s="139">
        <v>56517.0495175</v>
      </c>
      <c r="U12" s="139">
        <v>57544.632236</v>
      </c>
      <c r="V12" s="139">
        <v>58058.42359525</v>
      </c>
      <c r="W12" s="139">
        <v>58572.2149545</v>
      </c>
      <c r="X12" s="139">
        <v>59086.006313750004</v>
      </c>
      <c r="Y12" s="140">
        <v>59599.797673</v>
      </c>
      <c r="Z12" s="141">
        <v>60113.58903225</v>
      </c>
      <c r="AA12" s="141">
        <v>60627.3803915</v>
      </c>
      <c r="AB12" s="141">
        <v>61141.17175075</v>
      </c>
      <c r="AC12" s="141">
        <v>61654.96311</v>
      </c>
      <c r="AD12" s="117">
        <v>2</v>
      </c>
      <c r="AE12" s="3"/>
      <c r="AF12" s="3"/>
      <c r="AG12" s="3"/>
      <c r="AH12" s="3"/>
      <c r="AI12" s="3"/>
      <c r="AJ12" s="3"/>
      <c r="AK12" s="3"/>
    </row>
    <row r="13" spans="1:37" ht="11.25" customHeight="1">
      <c r="A13" s="116">
        <v>3</v>
      </c>
      <c r="B13" s="106">
        <v>32502</v>
      </c>
      <c r="C13" s="106">
        <v>31917</v>
      </c>
      <c r="D13" s="106">
        <v>42496.5735545</v>
      </c>
      <c r="E13" s="106">
        <v>41731.68230075</v>
      </c>
      <c r="F13" s="142">
        <v>38096.86576975501</v>
      </c>
      <c r="G13" s="137">
        <v>39586.68733617001</v>
      </c>
      <c r="H13" s="137">
        <v>41076.508902585</v>
      </c>
      <c r="I13" s="142">
        <v>42566.33046900001</v>
      </c>
      <c r="J13" s="137">
        <v>44056.152035415005</v>
      </c>
      <c r="K13" s="137">
        <v>45545.97360183001</v>
      </c>
      <c r="L13" s="138">
        <v>47035.79516824501</v>
      </c>
      <c r="M13" s="138">
        <v>48525.616734660005</v>
      </c>
      <c r="N13" s="138">
        <v>50015.43830107501</v>
      </c>
      <c r="O13" s="138">
        <v>51505.25986749001</v>
      </c>
      <c r="P13" s="138">
        <v>52995.08143390501</v>
      </c>
      <c r="Q13" s="139">
        <v>54484.90300032001</v>
      </c>
      <c r="R13" s="139">
        <v>55974.72456673501</v>
      </c>
      <c r="S13" s="139">
        <v>57464.54613315001</v>
      </c>
      <c r="T13" s="139">
        <v>58528.70439487501</v>
      </c>
      <c r="U13" s="139">
        <v>59592.86265660001</v>
      </c>
      <c r="V13" s="139">
        <v>60124.941787462514</v>
      </c>
      <c r="W13" s="139">
        <v>60657.02091832501</v>
      </c>
      <c r="X13" s="139">
        <v>61189.10004918751</v>
      </c>
      <c r="Y13" s="140">
        <v>61721.17918005001</v>
      </c>
      <c r="Z13" s="141">
        <v>62253.258310912504</v>
      </c>
      <c r="AA13" s="141">
        <v>62785.33744177502</v>
      </c>
      <c r="AB13" s="141">
        <v>63317.416572637514</v>
      </c>
      <c r="AC13" s="141">
        <v>63849.49570350001</v>
      </c>
      <c r="AD13" s="117">
        <v>3</v>
      </c>
      <c r="AE13" s="3"/>
      <c r="AF13" s="3"/>
      <c r="AG13" s="3"/>
      <c r="AH13" s="3"/>
      <c r="AI13" s="3"/>
      <c r="AJ13" s="3"/>
      <c r="AK13" s="3"/>
    </row>
    <row r="14" spans="1:37" ht="11.25" customHeight="1">
      <c r="A14" s="116">
        <v>4</v>
      </c>
      <c r="B14" s="106">
        <v>33730</v>
      </c>
      <c r="C14" s="106">
        <v>33123</v>
      </c>
      <c r="D14" s="106">
        <v>44102.19143416666</v>
      </c>
      <c r="E14" s="106">
        <v>43308.53503925</v>
      </c>
      <c r="F14" s="142">
        <v>39536.375125845</v>
      </c>
      <c r="G14" s="137">
        <v>41082.49035423</v>
      </c>
      <c r="H14" s="137">
        <v>42628.605582615</v>
      </c>
      <c r="I14" s="142">
        <v>44174.720811</v>
      </c>
      <c r="J14" s="137">
        <v>45720.836039384994</v>
      </c>
      <c r="K14" s="137">
        <v>47266.951267770004</v>
      </c>
      <c r="L14" s="138">
        <v>48813.066496155</v>
      </c>
      <c r="M14" s="138">
        <v>50359.181724539994</v>
      </c>
      <c r="N14" s="138">
        <v>51905.296952925004</v>
      </c>
      <c r="O14" s="138">
        <v>53451.41218131</v>
      </c>
      <c r="P14" s="138">
        <v>54997.527409695</v>
      </c>
      <c r="Q14" s="139">
        <v>56543.64263808</v>
      </c>
      <c r="R14" s="139">
        <v>58089.757866465</v>
      </c>
      <c r="S14" s="139">
        <v>59635.87309485</v>
      </c>
      <c r="T14" s="139">
        <v>60740.241115125</v>
      </c>
      <c r="U14" s="139">
        <v>61844.609135399995</v>
      </c>
      <c r="V14" s="139">
        <v>62396.7931455375</v>
      </c>
      <c r="W14" s="139">
        <v>62948.977155675</v>
      </c>
      <c r="X14" s="139">
        <v>63501.1611658125</v>
      </c>
      <c r="Y14" s="140">
        <v>64053.345175949995</v>
      </c>
      <c r="Z14" s="141">
        <v>64605.52918608749</v>
      </c>
      <c r="AA14" s="141">
        <v>65157.713196225006</v>
      </c>
      <c r="AB14" s="141">
        <v>65709.8972063625</v>
      </c>
      <c r="AC14" s="141">
        <v>66262.0812165</v>
      </c>
      <c r="AD14" s="117">
        <v>4</v>
      </c>
      <c r="AE14" s="3"/>
      <c r="AF14" s="3"/>
      <c r="AG14" s="3"/>
      <c r="AH14" s="3"/>
      <c r="AI14" s="3"/>
      <c r="AJ14" s="3"/>
      <c r="AK14" s="3"/>
    </row>
    <row r="15" spans="1:37" ht="11.25" customHeight="1">
      <c r="A15" s="116">
        <v>5</v>
      </c>
      <c r="B15" s="106">
        <v>35073</v>
      </c>
      <c r="C15" s="106">
        <v>34442</v>
      </c>
      <c r="D15" s="106">
        <v>45858.17255175</v>
      </c>
      <c r="E15" s="106">
        <v>45033.13600283333</v>
      </c>
      <c r="F15" s="142">
        <v>41110.763882629995</v>
      </c>
      <c r="G15" s="137">
        <v>42718.44738642</v>
      </c>
      <c r="H15" s="137">
        <v>44326.13089020999</v>
      </c>
      <c r="I15" s="142">
        <v>45933.81439399999</v>
      </c>
      <c r="J15" s="137">
        <v>47541.49789778999</v>
      </c>
      <c r="K15" s="137">
        <v>49149.18140158</v>
      </c>
      <c r="L15" s="138">
        <v>50756.86490536999</v>
      </c>
      <c r="M15" s="138">
        <v>52364.54840915999</v>
      </c>
      <c r="N15" s="138">
        <v>53972.231912949996</v>
      </c>
      <c r="O15" s="138">
        <v>55579.91541673999</v>
      </c>
      <c r="P15" s="138">
        <v>57187.59892053</v>
      </c>
      <c r="Q15" s="139">
        <v>58795.282424319994</v>
      </c>
      <c r="R15" s="139">
        <v>60402.96592810999</v>
      </c>
      <c r="S15" s="139">
        <v>62010.6494319</v>
      </c>
      <c r="T15" s="139">
        <v>63158.99479174999</v>
      </c>
      <c r="U15" s="139">
        <v>64307.34015159999</v>
      </c>
      <c r="V15" s="139">
        <v>64881.512831525</v>
      </c>
      <c r="W15" s="139">
        <v>65455.68551144999</v>
      </c>
      <c r="X15" s="139">
        <v>66029.858191375</v>
      </c>
      <c r="Y15" s="140">
        <v>66604.03087129998</v>
      </c>
      <c r="Z15" s="141">
        <v>67178.20355122499</v>
      </c>
      <c r="AA15" s="141">
        <v>67752.37623114999</v>
      </c>
      <c r="AB15" s="141">
        <v>68326.54891107499</v>
      </c>
      <c r="AC15" s="141">
        <v>68900.721591</v>
      </c>
      <c r="AD15" s="117">
        <v>5</v>
      </c>
      <c r="AE15" s="3"/>
      <c r="AF15" s="3"/>
      <c r="AG15" s="3"/>
      <c r="AH15" s="3"/>
      <c r="AI15" s="3"/>
      <c r="AJ15" s="3"/>
      <c r="AK15" s="3"/>
    </row>
    <row r="16" spans="1:37" ht="11.25" customHeight="1">
      <c r="A16" s="116">
        <v>6</v>
      </c>
      <c r="B16" s="106">
        <v>36516</v>
      </c>
      <c r="C16" s="106">
        <v>35859</v>
      </c>
      <c r="D16" s="106">
        <v>47744.904311</v>
      </c>
      <c r="E16" s="106">
        <v>46885.87259525</v>
      </c>
      <c r="F16" s="142">
        <v>42802.127694885006</v>
      </c>
      <c r="G16" s="137">
        <v>44475.953917590006</v>
      </c>
      <c r="H16" s="138">
        <v>46149.780140295006</v>
      </c>
      <c r="I16" s="143">
        <v>47823.606363000006</v>
      </c>
      <c r="J16" s="138">
        <v>49497.432585705006</v>
      </c>
      <c r="K16" s="138">
        <v>51171.258808410006</v>
      </c>
      <c r="L16" s="138">
        <v>52845.085031115006</v>
      </c>
      <c r="M16" s="138">
        <v>54518.91125382</v>
      </c>
      <c r="N16" s="138">
        <v>56192.737476525006</v>
      </c>
      <c r="O16" s="138">
        <v>57866.563699230006</v>
      </c>
      <c r="P16" s="138">
        <v>59540.38992193501</v>
      </c>
      <c r="Q16" s="139">
        <v>61214.216144640006</v>
      </c>
      <c r="R16" s="139">
        <v>62888.042367345006</v>
      </c>
      <c r="S16" s="139">
        <v>64561.86859005001</v>
      </c>
      <c r="T16" s="139">
        <v>65757.45874912501</v>
      </c>
      <c r="U16" s="139">
        <v>66953.0489082</v>
      </c>
      <c r="V16" s="139">
        <v>67550.8439877375</v>
      </c>
      <c r="W16" s="139">
        <v>68148.63906727501</v>
      </c>
      <c r="X16" s="139">
        <v>68746.4341468125</v>
      </c>
      <c r="Y16" s="140">
        <v>69344.22922635001</v>
      </c>
      <c r="Z16" s="141">
        <v>69942.0243058875</v>
      </c>
      <c r="AA16" s="141">
        <v>70539.81938542501</v>
      </c>
      <c r="AB16" s="141">
        <v>71137.6144649625</v>
      </c>
      <c r="AC16" s="141">
        <v>71735.40954450001</v>
      </c>
      <c r="AD16" s="117">
        <v>6</v>
      </c>
      <c r="AE16" s="3"/>
      <c r="AF16" s="3"/>
      <c r="AG16" s="3"/>
      <c r="AH16" s="3"/>
      <c r="AI16" s="3"/>
      <c r="AJ16" s="3"/>
      <c r="AK16" s="3"/>
    </row>
    <row r="17" spans="1:37" ht="11.25" customHeight="1">
      <c r="A17" s="116">
        <v>7</v>
      </c>
      <c r="B17" s="106">
        <v>38119</v>
      </c>
      <c r="C17" s="106">
        <v>37433</v>
      </c>
      <c r="D17" s="106">
        <v>49840.83709691667</v>
      </c>
      <c r="E17" s="106">
        <v>48943.88769508333</v>
      </c>
      <c r="F17" s="142">
        <v>44680.890320495004</v>
      </c>
      <c r="G17" s="138">
        <v>46428.187707330006</v>
      </c>
      <c r="H17" s="138">
        <v>48175.485094165</v>
      </c>
      <c r="I17" s="143">
        <v>49922.782481</v>
      </c>
      <c r="J17" s="138">
        <v>51670.079867835</v>
      </c>
      <c r="K17" s="138">
        <v>53417.377254670006</v>
      </c>
      <c r="L17" s="138">
        <v>55164.674641505</v>
      </c>
      <c r="M17" s="138">
        <v>56911.972028339995</v>
      </c>
      <c r="N17" s="138">
        <v>58659.269415175004</v>
      </c>
      <c r="O17" s="138">
        <v>60406.56680201</v>
      </c>
      <c r="P17" s="138">
        <v>62153.86418884501</v>
      </c>
      <c r="Q17" s="139">
        <v>63901.16157568</v>
      </c>
      <c r="R17" s="139">
        <v>65648.458962515</v>
      </c>
      <c r="S17" s="139">
        <v>67395.75634935</v>
      </c>
      <c r="T17" s="139">
        <v>68643.825911375</v>
      </c>
      <c r="U17" s="139">
        <v>69891.8954734</v>
      </c>
      <c r="V17" s="139">
        <v>70515.93025441251</v>
      </c>
      <c r="W17" s="139">
        <v>71139.965035425</v>
      </c>
      <c r="X17" s="139">
        <v>71763.9998164375</v>
      </c>
      <c r="Y17" s="140">
        <v>72388.03459745</v>
      </c>
      <c r="Z17" s="141">
        <v>73012.0693784625</v>
      </c>
      <c r="AA17" s="141">
        <v>73636.10415947501</v>
      </c>
      <c r="AB17" s="141">
        <v>74260.13894048751</v>
      </c>
      <c r="AC17" s="141">
        <v>74884.1737215</v>
      </c>
      <c r="AD17" s="117">
        <v>7</v>
      </c>
      <c r="AE17" s="3"/>
      <c r="AF17" s="3"/>
      <c r="AG17" s="3"/>
      <c r="AH17" s="3"/>
      <c r="AI17" s="3"/>
      <c r="AJ17" s="3"/>
      <c r="AK17" s="3"/>
    </row>
    <row r="18" spans="1:37" ht="11.25" customHeight="1">
      <c r="A18" s="116">
        <v>8</v>
      </c>
      <c r="B18" s="106">
        <v>39827</v>
      </c>
      <c r="C18" s="106">
        <v>39110</v>
      </c>
      <c r="D18" s="106">
        <v>52074.05805658333</v>
      </c>
      <c r="E18" s="106">
        <v>51136.57595583333</v>
      </c>
      <c r="F18" s="143">
        <v>46682.596116650006</v>
      </c>
      <c r="G18" s="138">
        <v>48508.1725011</v>
      </c>
      <c r="H18" s="138">
        <v>50333.74888555</v>
      </c>
      <c r="I18" s="143">
        <v>52159.32527</v>
      </c>
      <c r="J18" s="138">
        <v>53984.90165445</v>
      </c>
      <c r="K18" s="138">
        <v>55810.47803890001</v>
      </c>
      <c r="L18" s="138">
        <v>57636.05442335</v>
      </c>
      <c r="M18" s="138">
        <v>59461.63080779999</v>
      </c>
      <c r="N18" s="138">
        <v>61287.20719225</v>
      </c>
      <c r="O18" s="138">
        <v>63112.7835767</v>
      </c>
      <c r="P18" s="138">
        <v>64938.35996115001</v>
      </c>
      <c r="Q18" s="139">
        <v>66763.9363456</v>
      </c>
      <c r="R18" s="139">
        <v>68589.51273005</v>
      </c>
      <c r="S18" s="139">
        <v>70415.0891145</v>
      </c>
      <c r="T18" s="139">
        <v>71719.07224625</v>
      </c>
      <c r="U18" s="139">
        <v>73023.05537799999</v>
      </c>
      <c r="V18" s="139">
        <v>73675.046943875</v>
      </c>
      <c r="W18" s="139">
        <v>74327.03850975001</v>
      </c>
      <c r="X18" s="139">
        <v>74979.030075625</v>
      </c>
      <c r="Y18" s="140">
        <v>75631.0216415</v>
      </c>
      <c r="Z18" s="141">
        <v>76283.013207375</v>
      </c>
      <c r="AA18" s="141">
        <v>76935.00477325001</v>
      </c>
      <c r="AB18" s="141">
        <v>77586.996339125</v>
      </c>
      <c r="AC18" s="141">
        <v>78238.987905</v>
      </c>
      <c r="AD18" s="117">
        <v>8</v>
      </c>
      <c r="AE18" s="3"/>
      <c r="AF18" s="3"/>
      <c r="AG18" s="3"/>
      <c r="AH18" s="3"/>
      <c r="AI18" s="3"/>
      <c r="AJ18" s="3"/>
      <c r="AK18" s="3"/>
    </row>
    <row r="19" spans="1:37" ht="11.25" customHeight="1">
      <c r="A19" s="116">
        <v>9</v>
      </c>
      <c r="B19" s="106">
        <v>41663</v>
      </c>
      <c r="C19" s="106">
        <v>40913</v>
      </c>
      <c r="D19" s="106">
        <v>54474.63983758333</v>
      </c>
      <c r="E19" s="106">
        <v>53494.01002508333</v>
      </c>
      <c r="F19" s="144">
        <v>48834.698412695005</v>
      </c>
      <c r="G19" s="139">
        <v>50744.43522213001</v>
      </c>
      <c r="H19" s="139">
        <v>52654.172031565</v>
      </c>
      <c r="I19" s="144">
        <v>54563.908841000004</v>
      </c>
      <c r="J19" s="139">
        <v>56473.645650435</v>
      </c>
      <c r="K19" s="139">
        <v>58383.38245987001</v>
      </c>
      <c r="L19" s="139">
        <v>60293.119269305</v>
      </c>
      <c r="M19" s="139">
        <v>62202.85607874</v>
      </c>
      <c r="N19" s="139">
        <v>64112.59288817501</v>
      </c>
      <c r="O19" s="139">
        <v>66022.32969761001</v>
      </c>
      <c r="P19" s="139">
        <v>67932.066507045</v>
      </c>
      <c r="Q19" s="139">
        <v>69841.80331648</v>
      </c>
      <c r="R19" s="139">
        <v>71751.54012591501</v>
      </c>
      <c r="S19" s="139">
        <v>73661.27693535</v>
      </c>
      <c r="T19" s="139">
        <v>75025.374656375</v>
      </c>
      <c r="U19" s="139">
        <v>76389.4723774</v>
      </c>
      <c r="V19" s="139">
        <v>77071.52123791252</v>
      </c>
      <c r="W19" s="139">
        <v>77753.57009842501</v>
      </c>
      <c r="X19" s="139">
        <v>78435.6189589375</v>
      </c>
      <c r="Y19" s="140">
        <v>79117.66781945</v>
      </c>
      <c r="Z19" s="141">
        <v>79799.7166799625</v>
      </c>
      <c r="AA19" s="141">
        <v>80481.76554047501</v>
      </c>
      <c r="AB19" s="141">
        <v>81163.81440098751</v>
      </c>
      <c r="AC19" s="141">
        <v>81845.86326150001</v>
      </c>
      <c r="AD19" s="117">
        <v>9</v>
      </c>
      <c r="AE19" s="3"/>
      <c r="AF19" s="3"/>
      <c r="AG19" s="3"/>
      <c r="AH19" s="3"/>
      <c r="AI19" s="3"/>
      <c r="AJ19" s="3"/>
      <c r="AK19" s="3"/>
    </row>
    <row r="20" spans="1:37" ht="11.25" customHeight="1">
      <c r="A20" s="116">
        <v>10</v>
      </c>
      <c r="B20" s="106">
        <v>43630</v>
      </c>
      <c r="C20" s="106">
        <v>42845</v>
      </c>
      <c r="D20" s="106">
        <v>57046.50495916666</v>
      </c>
      <c r="E20" s="106">
        <v>56020.11242208333</v>
      </c>
      <c r="F20" s="144">
        <v>51140.77807767501</v>
      </c>
      <c r="G20" s="139">
        <v>53140.69677345001</v>
      </c>
      <c r="H20" s="139">
        <v>55140.615469225006</v>
      </c>
      <c r="I20" s="144">
        <v>57140.534165000005</v>
      </c>
      <c r="J20" s="137">
        <v>59140.452860775</v>
      </c>
      <c r="K20" s="139">
        <v>61140.37155655001</v>
      </c>
      <c r="L20" s="139">
        <v>63140.290252325</v>
      </c>
      <c r="M20" s="139">
        <v>65140.2089481</v>
      </c>
      <c r="N20" s="139">
        <v>67140.127643875</v>
      </c>
      <c r="O20" s="139">
        <v>69140.04633965</v>
      </c>
      <c r="P20" s="139">
        <v>71139.96503542502</v>
      </c>
      <c r="Q20" s="139">
        <v>73139.88373120001</v>
      </c>
      <c r="R20" s="139">
        <v>75139.802426975</v>
      </c>
      <c r="S20" s="139">
        <v>77139.72112275001</v>
      </c>
      <c r="T20" s="139">
        <v>78568.234476875</v>
      </c>
      <c r="U20" s="139">
        <v>79996.747831</v>
      </c>
      <c r="V20" s="139">
        <v>80711.00450806251</v>
      </c>
      <c r="W20" s="139">
        <v>81425.26118512501</v>
      </c>
      <c r="X20" s="139">
        <v>82139.51786218751</v>
      </c>
      <c r="Y20" s="140">
        <v>82853.77453925001</v>
      </c>
      <c r="Z20" s="141">
        <v>83568.0312163125</v>
      </c>
      <c r="AA20" s="141">
        <v>84282.28789337502</v>
      </c>
      <c r="AB20" s="141">
        <v>84996.54457043752</v>
      </c>
      <c r="AC20" s="141">
        <v>85710.8012475</v>
      </c>
      <c r="AD20" s="117">
        <v>10</v>
      </c>
      <c r="AE20" s="3"/>
      <c r="AF20" s="3"/>
      <c r="AG20" s="3"/>
      <c r="AH20" s="3"/>
      <c r="AI20" s="3"/>
      <c r="AJ20" s="3"/>
      <c r="AK20" s="3"/>
    </row>
    <row r="21" spans="1:37" ht="11.25" customHeight="1">
      <c r="A21" s="116">
        <v>11</v>
      </c>
      <c r="B21" s="106">
        <v>45731</v>
      </c>
      <c r="C21" s="106">
        <v>44908</v>
      </c>
      <c r="D21" s="106">
        <v>59793.57594058333</v>
      </c>
      <c r="E21" s="106">
        <v>58717.49815966667</v>
      </c>
      <c r="F21" s="144">
        <v>53603.222357620005</v>
      </c>
      <c r="G21" s="139">
        <v>55699.437757080006</v>
      </c>
      <c r="H21" s="139">
        <v>57795.65315654</v>
      </c>
      <c r="I21" s="144">
        <v>59891.868556</v>
      </c>
      <c r="J21" s="139">
        <v>61988.083955459995</v>
      </c>
      <c r="K21" s="139">
        <v>64084.299354920004</v>
      </c>
      <c r="L21" s="139">
        <v>66180.51475438</v>
      </c>
      <c r="M21" s="139">
        <v>68276.73015383999</v>
      </c>
      <c r="N21" s="139">
        <v>70372.9455533</v>
      </c>
      <c r="O21" s="139">
        <v>72469.16095276</v>
      </c>
      <c r="P21" s="139">
        <v>74565.37635222</v>
      </c>
      <c r="Q21" s="139">
        <v>76661.59175168</v>
      </c>
      <c r="R21" s="139">
        <v>78757.80715114</v>
      </c>
      <c r="S21" s="139">
        <v>80854.02255060001</v>
      </c>
      <c r="T21" s="139">
        <v>82351.3192645</v>
      </c>
      <c r="U21" s="139">
        <v>83848.61597839999</v>
      </c>
      <c r="V21" s="139">
        <v>84597.26433535</v>
      </c>
      <c r="W21" s="139">
        <v>85345.9126923</v>
      </c>
      <c r="X21" s="139">
        <v>86094.56104925</v>
      </c>
      <c r="Y21" s="140">
        <v>86843.2094062</v>
      </c>
      <c r="Z21" s="141">
        <v>87591.85776315</v>
      </c>
      <c r="AA21" s="141">
        <v>88340.5061201</v>
      </c>
      <c r="AB21" s="141">
        <v>89089.15447705</v>
      </c>
      <c r="AC21" s="141">
        <v>89837.802834</v>
      </c>
      <c r="AD21" s="117">
        <v>11</v>
      </c>
      <c r="AE21" s="3"/>
      <c r="AF21" s="3"/>
      <c r="AG21" s="3"/>
      <c r="AH21" s="3"/>
      <c r="AI21" s="3"/>
      <c r="AJ21" s="3"/>
      <c r="AK21" s="3"/>
    </row>
    <row r="22" spans="1:37" ht="11.25" customHeight="1">
      <c r="A22" s="116">
        <v>12</v>
      </c>
      <c r="B22" s="106">
        <v>47966</v>
      </c>
      <c r="C22" s="106">
        <v>47103</v>
      </c>
      <c r="D22" s="106">
        <v>62715.852781833324</v>
      </c>
      <c r="E22" s="106">
        <v>61587.47474425</v>
      </c>
      <c r="F22" s="144">
        <v>56223.224875545005</v>
      </c>
      <c r="G22" s="139">
        <v>58421.89847403001</v>
      </c>
      <c r="H22" s="139">
        <v>60620.572072515</v>
      </c>
      <c r="I22" s="144">
        <v>62819.245671000004</v>
      </c>
      <c r="J22" s="139">
        <v>65017.919269485</v>
      </c>
      <c r="K22" s="139">
        <v>67216.59286797002</v>
      </c>
      <c r="L22" s="139">
        <v>69415.26646645501</v>
      </c>
      <c r="M22" s="139">
        <v>71613.94006494</v>
      </c>
      <c r="N22" s="139">
        <v>73812.61366342501</v>
      </c>
      <c r="O22" s="139">
        <v>76011.28726191001</v>
      </c>
      <c r="P22" s="139">
        <v>78209.96086039502</v>
      </c>
      <c r="Q22" s="139">
        <v>80408.63445888001</v>
      </c>
      <c r="R22" s="139">
        <v>82607.30805736501</v>
      </c>
      <c r="S22" s="139">
        <v>84805.98165585002</v>
      </c>
      <c r="T22" s="139">
        <v>86376.462797625</v>
      </c>
      <c r="U22" s="139">
        <v>87946.94393940001</v>
      </c>
      <c r="V22" s="139">
        <v>88732.18451028751</v>
      </c>
      <c r="W22" s="139">
        <v>89517.42508117501</v>
      </c>
      <c r="X22" s="139">
        <v>90302.66565206251</v>
      </c>
      <c r="Y22" s="140">
        <v>91087.90622295</v>
      </c>
      <c r="Z22" s="141">
        <v>91873.1467938375</v>
      </c>
      <c r="AA22" s="141">
        <v>92658.38736472501</v>
      </c>
      <c r="AB22" s="141">
        <v>93443.62793561252</v>
      </c>
      <c r="AC22" s="141">
        <v>94228.8685065</v>
      </c>
      <c r="AD22" s="117">
        <v>12</v>
      </c>
      <c r="AE22" s="3"/>
      <c r="AF22" s="3"/>
      <c r="AG22" s="3"/>
      <c r="AH22" s="3"/>
      <c r="AI22" s="3"/>
      <c r="AJ22" s="3"/>
      <c r="AK22" s="3"/>
    </row>
    <row r="23" spans="1:37" ht="11.25" customHeight="1">
      <c r="A23" s="116">
        <v>13</v>
      </c>
      <c r="B23" s="106">
        <v>50342</v>
      </c>
      <c r="C23" s="106">
        <v>49436</v>
      </c>
      <c r="D23" s="106">
        <v>65822.48802783334</v>
      </c>
      <c r="E23" s="106">
        <v>64637.88721433334</v>
      </c>
      <c r="F23" s="144">
        <v>59007.94736954001</v>
      </c>
      <c r="G23" s="139">
        <v>61315.52073036001</v>
      </c>
      <c r="H23" s="139">
        <v>63623.094091180006</v>
      </c>
      <c r="I23" s="144">
        <v>65930.66745200001</v>
      </c>
      <c r="J23" s="139">
        <v>68238.24081282</v>
      </c>
      <c r="K23" s="139">
        <v>70545.81417364001</v>
      </c>
      <c r="L23" s="139">
        <v>72853.38753446001</v>
      </c>
      <c r="M23" s="139">
        <v>75160.96089528</v>
      </c>
      <c r="N23" s="139">
        <v>77468.53425610001</v>
      </c>
      <c r="O23" s="139">
        <v>79776.10761692001</v>
      </c>
      <c r="P23" s="139">
        <v>82083.68097774002</v>
      </c>
      <c r="Q23" s="139">
        <v>84391.25433856001</v>
      </c>
      <c r="R23" s="139">
        <v>86698.82769938001</v>
      </c>
      <c r="S23" s="139">
        <v>89006.40106020002</v>
      </c>
      <c r="T23" s="139">
        <v>90654.66774650001</v>
      </c>
      <c r="U23" s="139">
        <v>92302.9344328</v>
      </c>
      <c r="V23" s="139">
        <v>93127.06777595002</v>
      </c>
      <c r="W23" s="139">
        <v>93951.20111910002</v>
      </c>
      <c r="X23" s="139">
        <v>94775.33446225002</v>
      </c>
      <c r="Y23" s="140">
        <v>95599.46780540001</v>
      </c>
      <c r="Z23" s="141">
        <v>96423.60114855</v>
      </c>
      <c r="AA23" s="141">
        <v>97247.73449170002</v>
      </c>
      <c r="AB23" s="141">
        <v>98071.86783485001</v>
      </c>
      <c r="AC23" s="141">
        <v>98896.001178</v>
      </c>
      <c r="AD23" s="117">
        <v>13</v>
      </c>
      <c r="AE23" s="3"/>
      <c r="AF23" s="3"/>
      <c r="AG23" s="3"/>
      <c r="AH23" s="3"/>
      <c r="AI23" s="3"/>
      <c r="AJ23" s="3"/>
      <c r="AK23" s="3"/>
    </row>
    <row r="24" spans="1:37" ht="11.25" customHeight="1">
      <c r="A24" s="116">
        <v>14</v>
      </c>
      <c r="B24" s="106">
        <v>52859</v>
      </c>
      <c r="C24" s="106">
        <v>51908</v>
      </c>
      <c r="D24" s="106">
        <v>69113.48167858334</v>
      </c>
      <c r="E24" s="106">
        <v>67870.04307633334</v>
      </c>
      <c r="F24" s="144">
        <v>61958.58346262</v>
      </c>
      <c r="G24" s="139">
        <v>64381.544827080004</v>
      </c>
      <c r="H24" s="139">
        <v>66804.50619154</v>
      </c>
      <c r="I24" s="144">
        <v>69227.467556</v>
      </c>
      <c r="J24" s="139">
        <v>71650.42892045999</v>
      </c>
      <c r="K24" s="139">
        <v>74073.39028492001</v>
      </c>
      <c r="L24" s="139">
        <v>76496.35164938</v>
      </c>
      <c r="M24" s="139">
        <v>78919.31301384</v>
      </c>
      <c r="N24" s="139">
        <v>81342.2743783</v>
      </c>
      <c r="O24" s="139">
        <v>83765.23574276</v>
      </c>
      <c r="P24" s="139">
        <v>86188.19710722001</v>
      </c>
      <c r="Q24" s="139">
        <v>88611.15847168</v>
      </c>
      <c r="R24" s="139">
        <v>91034.11983614</v>
      </c>
      <c r="S24" s="139">
        <v>93457.0812006</v>
      </c>
      <c r="T24" s="139">
        <v>95187.7678895</v>
      </c>
      <c r="U24" s="139">
        <v>96918.4545784</v>
      </c>
      <c r="V24" s="139">
        <v>97783.79792285</v>
      </c>
      <c r="W24" s="139">
        <v>98649.1412673</v>
      </c>
      <c r="X24" s="139">
        <v>99514.48461175</v>
      </c>
      <c r="Y24" s="140">
        <v>100379.8279562</v>
      </c>
      <c r="Z24" s="141">
        <v>101245.17130064999</v>
      </c>
      <c r="AA24" s="141">
        <v>102110.5146451</v>
      </c>
      <c r="AB24" s="141">
        <v>102975.85798955</v>
      </c>
      <c r="AC24" s="141">
        <v>103841.20133400001</v>
      </c>
      <c r="AD24" s="117">
        <v>14</v>
      </c>
      <c r="AE24" s="3"/>
      <c r="AF24" s="3"/>
      <c r="AG24" s="3"/>
      <c r="AH24" s="3"/>
      <c r="AI24" s="3"/>
      <c r="AJ24" s="3"/>
      <c r="AK24" s="3"/>
    </row>
    <row r="25" spans="1:37" ht="11.25" customHeight="1">
      <c r="A25" s="116">
        <v>15</v>
      </c>
      <c r="B25" s="106">
        <v>55521</v>
      </c>
      <c r="C25" s="106">
        <v>54522</v>
      </c>
      <c r="D25" s="106">
        <v>72594.06375975</v>
      </c>
      <c r="E25" s="106">
        <v>71287.8648495</v>
      </c>
      <c r="F25" s="144">
        <v>65078.71402383001</v>
      </c>
      <c r="G25" s="139">
        <v>67623.69166722002</v>
      </c>
      <c r="H25" s="139">
        <v>70168.66931061001</v>
      </c>
      <c r="I25" s="144">
        <v>72713.64695400001</v>
      </c>
      <c r="J25" s="139">
        <v>75258.62459739001</v>
      </c>
      <c r="K25" s="139">
        <v>77803.60224078002</v>
      </c>
      <c r="L25" s="139">
        <v>80348.57988417002</v>
      </c>
      <c r="M25" s="139">
        <v>82893.55752756</v>
      </c>
      <c r="N25" s="139">
        <v>85438.53517095001</v>
      </c>
      <c r="O25" s="139">
        <v>87983.51281434</v>
      </c>
      <c r="P25" s="139">
        <v>90528.49045773002</v>
      </c>
      <c r="Q25" s="139">
        <v>93073.46810112002</v>
      </c>
      <c r="R25" s="139">
        <v>95618.44574451001</v>
      </c>
      <c r="S25" s="139">
        <v>98163.42338790002</v>
      </c>
      <c r="T25" s="139">
        <v>99981.26456175001</v>
      </c>
      <c r="U25" s="139">
        <v>101799.10573560001</v>
      </c>
      <c r="V25" s="139">
        <v>102708.02632252502</v>
      </c>
      <c r="W25" s="139">
        <v>103616.94690945002</v>
      </c>
      <c r="X25" s="139">
        <v>104525.86749637501</v>
      </c>
      <c r="Y25" s="140">
        <v>105434.78808330001</v>
      </c>
      <c r="Z25" s="141">
        <v>106343.70867022501</v>
      </c>
      <c r="AA25" s="141">
        <v>107252.62925715002</v>
      </c>
      <c r="AB25" s="141">
        <v>108161.54984407502</v>
      </c>
      <c r="AC25" s="141">
        <v>109070.47043100002</v>
      </c>
      <c r="AD25" s="117">
        <v>15</v>
      </c>
      <c r="AE25" s="3"/>
      <c r="AF25" s="3"/>
      <c r="AG25" s="3"/>
      <c r="AH25" s="3"/>
      <c r="AI25" s="3"/>
      <c r="AJ25" s="3"/>
      <c r="AK25" s="3"/>
    </row>
    <row r="26" spans="1:37" ht="11.25" customHeight="1">
      <c r="A26" s="116">
        <v>16</v>
      </c>
      <c r="B26" s="106">
        <v>58330</v>
      </c>
      <c r="C26" s="106">
        <v>57280</v>
      </c>
      <c r="D26" s="106">
        <v>76266.84928416666</v>
      </c>
      <c r="E26" s="106">
        <v>74893.96754666665</v>
      </c>
      <c r="F26" s="144">
        <v>68370.7262992</v>
      </c>
      <c r="G26" s="139">
        <v>71044.44185280001</v>
      </c>
      <c r="H26" s="139">
        <v>73718.1574064</v>
      </c>
      <c r="I26" s="144">
        <v>76391.87296000001</v>
      </c>
      <c r="J26" s="139">
        <v>79065.5885136</v>
      </c>
      <c r="K26" s="139">
        <v>81739.3040672</v>
      </c>
      <c r="L26" s="139">
        <v>84413.01962080001</v>
      </c>
      <c r="M26" s="139">
        <v>87086.7351744</v>
      </c>
      <c r="N26" s="139">
        <v>89760.45072800001</v>
      </c>
      <c r="O26" s="139">
        <v>92434.1662816</v>
      </c>
      <c r="P26" s="139">
        <v>95107.88183520002</v>
      </c>
      <c r="Q26" s="139">
        <v>97781.59738880002</v>
      </c>
      <c r="R26" s="139">
        <v>100455.3129424</v>
      </c>
      <c r="S26" s="139">
        <v>103129.02849600001</v>
      </c>
      <c r="T26" s="139">
        <v>105038.82532</v>
      </c>
      <c r="U26" s="139">
        <v>106948.62214400001</v>
      </c>
      <c r="V26" s="139">
        <v>107903.52055600002</v>
      </c>
      <c r="W26" s="139">
        <v>108858.41896800001</v>
      </c>
      <c r="X26" s="139">
        <v>109813.31738000001</v>
      </c>
      <c r="Y26" s="140">
        <v>110768.215792</v>
      </c>
      <c r="Z26" s="141">
        <v>111723.114204</v>
      </c>
      <c r="AA26" s="141">
        <v>112678.01261600002</v>
      </c>
      <c r="AB26" s="141">
        <v>113632.91102800002</v>
      </c>
      <c r="AC26" s="141">
        <v>114587.80944000001</v>
      </c>
      <c r="AD26" s="117">
        <v>16</v>
      </c>
      <c r="AE26" s="3"/>
      <c r="AF26" s="3"/>
      <c r="AG26" s="3"/>
      <c r="AH26" s="3"/>
      <c r="AI26" s="3"/>
      <c r="AJ26" s="3"/>
      <c r="AK26" s="3"/>
    </row>
    <row r="27" spans="1:37" ht="11.25" customHeight="1">
      <c r="A27" s="116">
        <v>17</v>
      </c>
      <c r="B27" s="106">
        <v>61288</v>
      </c>
      <c r="C27" s="106">
        <v>60185</v>
      </c>
      <c r="D27" s="106">
        <v>80134.45326466666</v>
      </c>
      <c r="E27" s="106">
        <v>78692.27368708333</v>
      </c>
      <c r="F27" s="144">
        <v>71838.20115777501</v>
      </c>
      <c r="G27" s="139">
        <v>74647.51628685002</v>
      </c>
      <c r="H27" s="139">
        <v>77456.83141592501</v>
      </c>
      <c r="I27" s="144">
        <v>80266.14654500001</v>
      </c>
      <c r="J27" s="139">
        <v>83075.461674075</v>
      </c>
      <c r="K27" s="139">
        <v>85884.77680315002</v>
      </c>
      <c r="L27" s="139">
        <v>88694.09193222501</v>
      </c>
      <c r="M27" s="139">
        <v>91503.40706130001</v>
      </c>
      <c r="N27" s="139">
        <v>94312.72219037502</v>
      </c>
      <c r="O27" s="139">
        <v>97122.03731945001</v>
      </c>
      <c r="P27" s="139">
        <v>99931.35244852502</v>
      </c>
      <c r="Q27" s="139">
        <v>102740.66757760002</v>
      </c>
      <c r="R27" s="139">
        <v>105549.98270667501</v>
      </c>
      <c r="S27" s="139">
        <v>108359.29783575003</v>
      </c>
      <c r="T27" s="139">
        <v>110365.95149937502</v>
      </c>
      <c r="U27" s="139">
        <v>112372.60516300001</v>
      </c>
      <c r="V27" s="139">
        <v>113375.93199481252</v>
      </c>
      <c r="W27" s="139">
        <v>114379.25882662502</v>
      </c>
      <c r="X27" s="139">
        <v>115382.58565843751</v>
      </c>
      <c r="Y27" s="140">
        <v>116385.91249025002</v>
      </c>
      <c r="Z27" s="141">
        <v>117389.23932206251</v>
      </c>
      <c r="AA27" s="141">
        <v>118392.56615387503</v>
      </c>
      <c r="AB27" s="141">
        <v>119395.89298568752</v>
      </c>
      <c r="AC27" s="141">
        <v>120399.21981750001</v>
      </c>
      <c r="AD27" s="117">
        <v>17</v>
      </c>
      <c r="AE27" s="3"/>
      <c r="AF27" s="3"/>
      <c r="AG27" s="3"/>
      <c r="AH27" s="3"/>
      <c r="AI27" s="3"/>
      <c r="AJ27" s="3"/>
      <c r="AK27" s="3"/>
    </row>
    <row r="28" spans="1:37" ht="11.25" customHeight="1">
      <c r="A28" s="116">
        <v>18</v>
      </c>
      <c r="B28" s="106">
        <v>64397</v>
      </c>
      <c r="C28" s="106">
        <v>63238</v>
      </c>
      <c r="D28" s="106">
        <v>84199.49071408334</v>
      </c>
      <c r="E28" s="106">
        <v>82684.09077716665</v>
      </c>
      <c r="F28" s="144">
        <v>75482.33222257001</v>
      </c>
      <c r="G28" s="139">
        <v>78434.15527038001</v>
      </c>
      <c r="H28" s="139">
        <v>81385.97831819001</v>
      </c>
      <c r="I28" s="144">
        <v>84337.80136600001</v>
      </c>
      <c r="J28" s="139">
        <v>87289.62441381</v>
      </c>
      <c r="K28" s="139">
        <v>90241.44746162002</v>
      </c>
      <c r="L28" s="139">
        <v>93193.27050943002</v>
      </c>
      <c r="M28" s="139">
        <v>96145.09355724</v>
      </c>
      <c r="N28" s="139">
        <v>99096.91660505002</v>
      </c>
      <c r="O28" s="139">
        <v>102048.73965286001</v>
      </c>
      <c r="P28" s="139">
        <v>105000.56270067002</v>
      </c>
      <c r="Q28" s="139">
        <v>107952.38574848002</v>
      </c>
      <c r="R28" s="139">
        <v>110904.20879629001</v>
      </c>
      <c r="S28" s="139">
        <v>113856.03184410003</v>
      </c>
      <c r="T28" s="139">
        <v>115964.47687825002</v>
      </c>
      <c r="U28" s="139">
        <v>118072.92191240001</v>
      </c>
      <c r="V28" s="139">
        <v>119127.14442947503</v>
      </c>
      <c r="W28" s="139">
        <v>120181.36694655003</v>
      </c>
      <c r="X28" s="139">
        <v>121235.58946362502</v>
      </c>
      <c r="Y28" s="140">
        <v>122289.81198070002</v>
      </c>
      <c r="Z28" s="141">
        <v>123344.034497775</v>
      </c>
      <c r="AA28" s="141">
        <v>124398.25701485002</v>
      </c>
      <c r="AB28" s="141">
        <v>125452.47953192503</v>
      </c>
      <c r="AC28" s="141">
        <v>126506.70204900001</v>
      </c>
      <c r="AD28" s="117">
        <v>18</v>
      </c>
      <c r="AE28" s="3"/>
      <c r="AF28" s="3"/>
      <c r="AG28" s="3"/>
      <c r="AH28" s="3"/>
      <c r="AI28" s="3"/>
      <c r="AJ28" s="3"/>
      <c r="AK28" s="3"/>
    </row>
    <row r="29" spans="1:37" ht="11.25" customHeight="1">
      <c r="A29" s="116">
        <v>19</v>
      </c>
      <c r="B29" s="106">
        <v>67663</v>
      </c>
      <c r="C29" s="106">
        <v>66445</v>
      </c>
      <c r="D29" s="106">
        <v>88469.80667091666</v>
      </c>
      <c r="E29" s="106">
        <v>86877.26385541666</v>
      </c>
      <c r="F29" s="144">
        <v>79310.28123167499</v>
      </c>
      <c r="G29" s="139">
        <v>82411.80060945</v>
      </c>
      <c r="H29" s="139">
        <v>85513.319987225</v>
      </c>
      <c r="I29" s="144">
        <v>88614.83936499999</v>
      </c>
      <c r="J29" s="139">
        <v>91716.35874277499</v>
      </c>
      <c r="K29" s="139">
        <v>94817.87812055</v>
      </c>
      <c r="L29" s="139">
        <v>97919.397498325</v>
      </c>
      <c r="M29" s="139">
        <v>101020.91687609999</v>
      </c>
      <c r="N29" s="139">
        <v>104122.436253875</v>
      </c>
      <c r="O29" s="139">
        <v>107223.95563165</v>
      </c>
      <c r="P29" s="139">
        <v>110325.475009425</v>
      </c>
      <c r="Q29" s="139">
        <v>113426.99438719999</v>
      </c>
      <c r="R29" s="139">
        <v>116528.51376497498</v>
      </c>
      <c r="S29" s="139">
        <v>119630.03314274999</v>
      </c>
      <c r="T29" s="139">
        <v>121845.40412687499</v>
      </c>
      <c r="U29" s="139">
        <v>124060.77511099998</v>
      </c>
      <c r="V29" s="139">
        <v>125168.4606030625</v>
      </c>
      <c r="W29" s="139">
        <v>126276.14609512499</v>
      </c>
      <c r="X29" s="139">
        <v>127383.8315871875</v>
      </c>
      <c r="Y29" s="140">
        <v>128491.51707924998</v>
      </c>
      <c r="Z29" s="141">
        <v>129599.20257131247</v>
      </c>
      <c r="AA29" s="141">
        <v>130706.888063375</v>
      </c>
      <c r="AB29" s="141">
        <v>131814.5735554375</v>
      </c>
      <c r="AC29" s="141">
        <v>132922.25904749997</v>
      </c>
      <c r="AD29" s="117">
        <v>19</v>
      </c>
      <c r="AE29" s="3"/>
      <c r="AF29" s="3"/>
      <c r="AG29" s="3"/>
      <c r="AH29" s="3"/>
      <c r="AI29" s="3"/>
      <c r="AJ29" s="3"/>
      <c r="AK29" s="3"/>
    </row>
    <row r="30" spans="1:37" ht="11.25" customHeight="1">
      <c r="A30" s="116">
        <v>20</v>
      </c>
      <c r="B30" s="106">
        <v>71084</v>
      </c>
      <c r="C30" s="106">
        <v>69804</v>
      </c>
      <c r="D30" s="106">
        <v>92942.78612233333</v>
      </c>
      <c r="E30" s="106">
        <v>91269.17790899999</v>
      </c>
      <c r="F30" s="144">
        <v>83319.66093906</v>
      </c>
      <c r="G30" s="139">
        <v>86577.97170204001</v>
      </c>
      <c r="H30" s="139">
        <v>89836.28246502</v>
      </c>
      <c r="I30" s="144">
        <v>93094.59322800001</v>
      </c>
      <c r="J30" s="139">
        <v>96352.90399098</v>
      </c>
      <c r="K30" s="139">
        <v>99611.21475396001</v>
      </c>
      <c r="L30" s="139">
        <v>102869.52551694002</v>
      </c>
      <c r="M30" s="139">
        <v>106127.83627992001</v>
      </c>
      <c r="N30" s="139">
        <v>109386.14704290002</v>
      </c>
      <c r="O30" s="139">
        <v>112644.45780588001</v>
      </c>
      <c r="P30" s="139">
        <v>115902.76856886003</v>
      </c>
      <c r="Q30" s="139">
        <v>119161.07933184002</v>
      </c>
      <c r="R30" s="139">
        <v>122419.39009482002</v>
      </c>
      <c r="S30" s="139">
        <v>125677.70085780002</v>
      </c>
      <c r="T30" s="139">
        <v>128005.06568850002</v>
      </c>
      <c r="U30" s="139">
        <v>130332.4305192</v>
      </c>
      <c r="V30" s="139">
        <v>131496.11293455004</v>
      </c>
      <c r="W30" s="139">
        <v>132659.79534990003</v>
      </c>
      <c r="X30" s="139">
        <v>133823.47776525002</v>
      </c>
      <c r="Y30" s="140">
        <v>134987.1601806</v>
      </c>
      <c r="Z30" s="141">
        <v>136150.84259595</v>
      </c>
      <c r="AA30" s="141">
        <v>137314.52501130002</v>
      </c>
      <c r="AB30" s="141">
        <v>138478.20742665</v>
      </c>
      <c r="AC30" s="141">
        <v>139641.88984200003</v>
      </c>
      <c r="AD30" s="117">
        <v>20</v>
      </c>
      <c r="AE30" s="3"/>
      <c r="AF30" s="3"/>
      <c r="AG30" s="3"/>
      <c r="AH30" s="3"/>
      <c r="AI30" s="3"/>
      <c r="AJ30" s="3"/>
      <c r="AK30" s="3"/>
    </row>
    <row r="31" spans="1:37" ht="11.25" customHeight="1">
      <c r="A31" s="116">
        <v>21</v>
      </c>
      <c r="B31" s="106">
        <v>74665</v>
      </c>
      <c r="C31" s="106">
        <v>73321</v>
      </c>
      <c r="D31" s="106">
        <v>97624.96660041665</v>
      </c>
      <c r="E31" s="106">
        <v>95867.67797641664</v>
      </c>
      <c r="F31" s="144">
        <v>87517.63308281501</v>
      </c>
      <c r="G31" s="139">
        <v>90940.11035421</v>
      </c>
      <c r="H31" s="139">
        <v>94362.587625605</v>
      </c>
      <c r="I31" s="144">
        <v>97785.064897</v>
      </c>
      <c r="J31" s="139">
        <v>101207.542168395</v>
      </c>
      <c r="K31" s="139">
        <v>104630.01943979</v>
      </c>
      <c r="L31" s="139">
        <v>108052.496711185</v>
      </c>
      <c r="M31" s="139">
        <v>111474.97398257999</v>
      </c>
      <c r="N31" s="139">
        <v>114897.45125397501</v>
      </c>
      <c r="O31" s="139">
        <v>118319.92852537</v>
      </c>
      <c r="P31" s="139">
        <v>121742.40579676502</v>
      </c>
      <c r="Q31" s="139">
        <v>125164.88306816001</v>
      </c>
      <c r="R31" s="139">
        <v>128587.360339555</v>
      </c>
      <c r="S31" s="139">
        <v>132009.83761095002</v>
      </c>
      <c r="T31" s="139">
        <v>134454.464233375</v>
      </c>
      <c r="U31" s="139">
        <v>136899.0908558</v>
      </c>
      <c r="V31" s="139">
        <v>138121.40416701252</v>
      </c>
      <c r="W31" s="139">
        <v>139343.717478225</v>
      </c>
      <c r="X31" s="139">
        <v>140566.0307894375</v>
      </c>
      <c r="Y31" s="140">
        <v>141788.34410065</v>
      </c>
      <c r="Z31" s="141">
        <v>143010.65741186248</v>
      </c>
      <c r="AA31" s="141">
        <v>144232.970723075</v>
      </c>
      <c r="AB31" s="141">
        <v>145455.2840342875</v>
      </c>
      <c r="AC31" s="141">
        <v>146677.59734550002</v>
      </c>
      <c r="AD31" s="117">
        <v>21</v>
      </c>
      <c r="AE31" s="3"/>
      <c r="AF31" s="3"/>
      <c r="AG31" s="3"/>
      <c r="AH31" s="3"/>
      <c r="AI31" s="3"/>
      <c r="AJ31" s="3"/>
      <c r="AK31" s="3"/>
    </row>
    <row r="32" spans="1:37" ht="11.25" customHeight="1">
      <c r="A32" s="116">
        <v>22</v>
      </c>
      <c r="B32" s="106">
        <v>78408</v>
      </c>
      <c r="C32" s="106">
        <v>76997</v>
      </c>
      <c r="D32" s="106">
        <v>102518.963118</v>
      </c>
      <c r="E32" s="106">
        <v>100674.07156408334</v>
      </c>
      <c r="F32" s="144">
        <v>91905.39128595502</v>
      </c>
      <c r="G32" s="139">
        <v>95499.45686697002</v>
      </c>
      <c r="H32" s="139">
        <v>99093.52244798501</v>
      </c>
      <c r="I32" s="144">
        <v>102687.58802900002</v>
      </c>
      <c r="J32" s="139">
        <v>106281.65361001501</v>
      </c>
      <c r="K32" s="139">
        <v>109875.71919103003</v>
      </c>
      <c r="L32" s="139">
        <v>113469.78477204502</v>
      </c>
      <c r="M32" s="139">
        <v>117063.85035306001</v>
      </c>
      <c r="N32" s="139">
        <v>120657.91593407503</v>
      </c>
      <c r="O32" s="139">
        <v>124251.98151509002</v>
      </c>
      <c r="P32" s="139">
        <v>127846.04709610503</v>
      </c>
      <c r="Q32" s="139">
        <v>131440.11267712002</v>
      </c>
      <c r="R32" s="139">
        <v>135034.178258135</v>
      </c>
      <c r="S32" s="139">
        <v>138628.24383915003</v>
      </c>
      <c r="T32" s="139">
        <v>141195.43353987503</v>
      </c>
      <c r="U32" s="139">
        <v>143762.62324060002</v>
      </c>
      <c r="V32" s="139">
        <v>145046.21809096253</v>
      </c>
      <c r="W32" s="139">
        <v>146329.81294132504</v>
      </c>
      <c r="X32" s="139">
        <v>147613.40779168752</v>
      </c>
      <c r="Y32" s="140">
        <v>148897.00264205004</v>
      </c>
      <c r="Z32" s="141">
        <v>150180.59749241252</v>
      </c>
      <c r="AA32" s="141">
        <v>151464.19234277503</v>
      </c>
      <c r="AB32" s="141">
        <v>152747.78719313754</v>
      </c>
      <c r="AC32" s="141">
        <v>154031.38204350002</v>
      </c>
      <c r="AD32" s="117">
        <v>22</v>
      </c>
      <c r="AE32" s="3"/>
      <c r="AF32" s="3"/>
      <c r="AG32" s="3"/>
      <c r="AH32" s="3"/>
      <c r="AI32" s="3"/>
      <c r="AJ32" s="3"/>
      <c r="AK32" s="3"/>
    </row>
    <row r="33" spans="1:37" ht="11.25" customHeight="1">
      <c r="A33" s="116">
        <v>23</v>
      </c>
      <c r="B33" s="106">
        <v>82315</v>
      </c>
      <c r="C33" s="106">
        <v>80833</v>
      </c>
      <c r="D33" s="106">
        <v>107627.39068791665</v>
      </c>
      <c r="E33" s="106">
        <v>105689.66617841665</v>
      </c>
      <c r="F33" s="144">
        <v>96484.129171495</v>
      </c>
      <c r="G33" s="139">
        <v>100257.25154133</v>
      </c>
      <c r="H33" s="139">
        <v>104030.37391116499</v>
      </c>
      <c r="I33" s="144">
        <v>107803.496281</v>
      </c>
      <c r="J33" s="139">
        <v>111576.618650835</v>
      </c>
      <c r="K33" s="139">
        <v>115349.74102067</v>
      </c>
      <c r="L33" s="139">
        <v>119122.863390505</v>
      </c>
      <c r="M33" s="139">
        <v>122895.98576033999</v>
      </c>
      <c r="N33" s="139">
        <v>126669.10813017501</v>
      </c>
      <c r="O33" s="139">
        <v>130442.23050001</v>
      </c>
      <c r="P33" s="139">
        <v>134215.35286984502</v>
      </c>
      <c r="Q33" s="139">
        <v>137988.47523968</v>
      </c>
      <c r="R33" s="139">
        <v>141761.59760951498</v>
      </c>
      <c r="S33" s="139">
        <v>145534.71997935002</v>
      </c>
      <c r="T33" s="139">
        <v>148229.807386375</v>
      </c>
      <c r="U33" s="139">
        <v>150924.8947934</v>
      </c>
      <c r="V33" s="139">
        <v>152272.4384969125</v>
      </c>
      <c r="W33" s="139">
        <v>153619.982200425</v>
      </c>
      <c r="X33" s="139">
        <v>154967.5259039375</v>
      </c>
      <c r="Y33" s="140">
        <v>156315.06960745</v>
      </c>
      <c r="Z33" s="141">
        <v>157662.61331096248</v>
      </c>
      <c r="AA33" s="141">
        <v>159010.157014475</v>
      </c>
      <c r="AB33" s="141">
        <v>160357.7007179875</v>
      </c>
      <c r="AC33" s="141">
        <v>161705.2444215</v>
      </c>
      <c r="AD33" s="117">
        <v>23</v>
      </c>
      <c r="AE33" s="3"/>
      <c r="AF33" s="3"/>
      <c r="AG33" s="3"/>
      <c r="AH33" s="3"/>
      <c r="AI33" s="3"/>
      <c r="AJ33" s="3"/>
      <c r="AK33" s="3"/>
    </row>
    <row r="34" spans="1:37" ht="11.25" customHeight="1">
      <c r="A34" s="116">
        <v>24</v>
      </c>
      <c r="B34" s="106">
        <v>86387</v>
      </c>
      <c r="C34" s="106">
        <v>84832</v>
      </c>
      <c r="D34" s="106">
        <v>112951.55681658332</v>
      </c>
      <c r="E34" s="106">
        <v>110918.38433866664</v>
      </c>
      <c r="F34" s="144">
        <v>101257.42760848001</v>
      </c>
      <c r="G34" s="139">
        <v>105217.21528032</v>
      </c>
      <c r="H34" s="139">
        <v>109177.00295216</v>
      </c>
      <c r="I34" s="144">
        <v>113136.790624</v>
      </c>
      <c r="J34" s="139">
        <v>117096.57829584</v>
      </c>
      <c r="K34" s="139">
        <v>121056.36596768</v>
      </c>
      <c r="L34" s="139">
        <v>125016.15363952</v>
      </c>
      <c r="M34" s="139">
        <v>128975.94131135999</v>
      </c>
      <c r="N34" s="139">
        <v>132935.7289832</v>
      </c>
      <c r="O34" s="139">
        <v>136895.51665504</v>
      </c>
      <c r="P34" s="139">
        <v>140855.30432688002</v>
      </c>
      <c r="Q34" s="139">
        <v>144815.09199872002</v>
      </c>
      <c r="R34" s="139">
        <v>148774.87967055998</v>
      </c>
      <c r="S34" s="139">
        <v>152734.6673424</v>
      </c>
      <c r="T34" s="139">
        <v>155563.087108</v>
      </c>
      <c r="U34" s="139">
        <v>158391.50687359998</v>
      </c>
      <c r="V34" s="139">
        <v>159805.7167564</v>
      </c>
      <c r="W34" s="139">
        <v>161219.9266392</v>
      </c>
      <c r="X34" s="139">
        <v>162634.13652200002</v>
      </c>
      <c r="Y34" s="140">
        <v>164048.3464048</v>
      </c>
      <c r="Z34" s="141">
        <v>165462.5562876</v>
      </c>
      <c r="AA34" s="141">
        <v>166876.76617040002</v>
      </c>
      <c r="AB34" s="141">
        <v>168290.9760532</v>
      </c>
      <c r="AC34" s="141">
        <v>169705.185936</v>
      </c>
      <c r="AD34" s="117">
        <v>24</v>
      </c>
      <c r="AE34" s="3"/>
      <c r="AF34" s="3"/>
      <c r="AG34" s="3"/>
      <c r="AH34" s="3"/>
      <c r="AI34" s="3"/>
      <c r="AJ34" s="3"/>
      <c r="AK34" s="3"/>
    </row>
    <row r="35" spans="1:37" ht="11.25" customHeight="1">
      <c r="A35" s="116">
        <v>25</v>
      </c>
      <c r="B35" s="106">
        <v>90629</v>
      </c>
      <c r="C35" s="106">
        <v>88998</v>
      </c>
      <c r="D35" s="106">
        <v>118497.99903608333</v>
      </c>
      <c r="E35" s="106">
        <v>116365.4560705</v>
      </c>
      <c r="F35" s="144">
        <v>106230.06108897</v>
      </c>
      <c r="G35" s="139">
        <v>110384.30928798001</v>
      </c>
      <c r="H35" s="139">
        <v>114538.55748699</v>
      </c>
      <c r="I35" s="144">
        <v>118692.805686</v>
      </c>
      <c r="J35" s="139">
        <v>122847.05388501</v>
      </c>
      <c r="K35" s="139">
        <v>127001.30208402002</v>
      </c>
      <c r="L35" s="139">
        <v>131155.55028303</v>
      </c>
      <c r="M35" s="139">
        <v>135309.79848204</v>
      </c>
      <c r="N35" s="139">
        <v>139464.04668105</v>
      </c>
      <c r="O35" s="139">
        <v>143618.29488006</v>
      </c>
      <c r="P35" s="139">
        <v>147772.54307907002</v>
      </c>
      <c r="Q35" s="139">
        <v>151926.79127808003</v>
      </c>
      <c r="R35" s="139">
        <v>156081.03947709</v>
      </c>
      <c r="S35" s="139">
        <v>160235.2876761</v>
      </c>
      <c r="T35" s="139">
        <v>163202.60781825002</v>
      </c>
      <c r="U35" s="139">
        <v>166169.9279604</v>
      </c>
      <c r="V35" s="139">
        <v>167653.58803147502</v>
      </c>
      <c r="W35" s="139">
        <v>169137.24810255002</v>
      </c>
      <c r="X35" s="139">
        <v>170620.908173625</v>
      </c>
      <c r="Y35" s="140">
        <v>172104.5682447</v>
      </c>
      <c r="Z35" s="141">
        <v>173588.228315775</v>
      </c>
      <c r="AA35" s="141">
        <v>175071.88838685</v>
      </c>
      <c r="AB35" s="141">
        <v>176555.548457925</v>
      </c>
      <c r="AC35" s="141">
        <v>178039.208529</v>
      </c>
      <c r="AD35" s="117">
        <v>25</v>
      </c>
      <c r="AE35" s="3"/>
      <c r="AF35" s="3"/>
      <c r="AG35" s="3"/>
      <c r="AH35" s="3"/>
      <c r="AI35" s="3"/>
      <c r="AJ35" s="3"/>
      <c r="AK35" s="3"/>
    </row>
    <row r="36" spans="1:37" ht="11.25" customHeight="1">
      <c r="A36" s="116">
        <v>26</v>
      </c>
      <c r="B36" s="106">
        <v>95041</v>
      </c>
      <c r="C36" s="106">
        <v>93330</v>
      </c>
      <c r="D36" s="106">
        <v>124266.71734641666</v>
      </c>
      <c r="E36" s="106">
        <v>122029.5738675</v>
      </c>
      <c r="F36" s="144">
        <v>111400.83598995</v>
      </c>
      <c r="G36" s="139">
        <v>115757.29326330002</v>
      </c>
      <c r="H36" s="139">
        <v>120113.75053665</v>
      </c>
      <c r="I36" s="144">
        <v>124470.20781</v>
      </c>
      <c r="J36" s="139">
        <v>128826.66508335</v>
      </c>
      <c r="K36" s="139">
        <v>133183.1223567</v>
      </c>
      <c r="L36" s="139">
        <v>137539.57963005</v>
      </c>
      <c r="M36" s="139">
        <v>141896.0369034</v>
      </c>
      <c r="N36" s="139">
        <v>146252.49417675</v>
      </c>
      <c r="O36" s="139">
        <v>150608.9514501</v>
      </c>
      <c r="P36" s="139">
        <v>154965.40872345003</v>
      </c>
      <c r="Q36" s="139">
        <v>159321.8659968</v>
      </c>
      <c r="R36" s="139">
        <v>163678.32327015</v>
      </c>
      <c r="S36" s="139">
        <v>168034.78054350003</v>
      </c>
      <c r="T36" s="139">
        <v>171146.53573875</v>
      </c>
      <c r="U36" s="139">
        <v>174258.290934</v>
      </c>
      <c r="V36" s="139">
        <v>175814.168531625</v>
      </c>
      <c r="W36" s="139">
        <v>177370.04612925003</v>
      </c>
      <c r="X36" s="139">
        <v>178925.92372687501</v>
      </c>
      <c r="Y36" s="140">
        <v>180481.8013245</v>
      </c>
      <c r="Z36" s="141">
        <v>182037.678922125</v>
      </c>
      <c r="AA36" s="141">
        <v>183593.55651975</v>
      </c>
      <c r="AB36" s="141">
        <v>185149.43411737503</v>
      </c>
      <c r="AC36" s="141">
        <v>186705.31171500002</v>
      </c>
      <c r="AD36" s="117">
        <v>26</v>
      </c>
      <c r="AE36" s="3"/>
      <c r="AF36" s="3"/>
      <c r="AG36" s="3"/>
      <c r="AH36" s="3"/>
      <c r="AI36" s="3"/>
      <c r="AJ36" s="3"/>
      <c r="AK36" s="3"/>
    </row>
    <row r="37" spans="1:37" ht="11.25" customHeight="1">
      <c r="A37" s="116">
        <v>27</v>
      </c>
      <c r="B37" s="106">
        <v>99627</v>
      </c>
      <c r="C37" s="106">
        <v>97834</v>
      </c>
      <c r="D37" s="106">
        <v>130262.94177324999</v>
      </c>
      <c r="E37" s="106">
        <v>127918.58276816666</v>
      </c>
      <c r="F37" s="144">
        <v>116776.91404951</v>
      </c>
      <c r="G37" s="139">
        <v>121343.60901234</v>
      </c>
      <c r="H37" s="139">
        <v>125910.30397517</v>
      </c>
      <c r="I37" s="144">
        <v>130476.998938</v>
      </c>
      <c r="J37" s="139">
        <v>135043.69390083</v>
      </c>
      <c r="K37" s="139">
        <v>139610.38886366002</v>
      </c>
      <c r="L37" s="139">
        <v>144177.08382649</v>
      </c>
      <c r="M37" s="139">
        <v>148743.77878932</v>
      </c>
      <c r="N37" s="139">
        <v>153310.47375215002</v>
      </c>
      <c r="O37" s="139">
        <v>157877.16871498</v>
      </c>
      <c r="P37" s="139">
        <v>162443.86367781003</v>
      </c>
      <c r="Q37" s="139">
        <v>167010.55864064</v>
      </c>
      <c r="R37" s="139">
        <v>171577.25360347</v>
      </c>
      <c r="S37" s="139">
        <v>176143.9485663</v>
      </c>
      <c r="T37" s="139">
        <v>179405.87353975</v>
      </c>
      <c r="U37" s="139">
        <v>182667.7985132</v>
      </c>
      <c r="V37" s="139">
        <v>184298.76099992503</v>
      </c>
      <c r="W37" s="139">
        <v>185929.72348665</v>
      </c>
      <c r="X37" s="139">
        <v>187560.68597337502</v>
      </c>
      <c r="Y37" s="140">
        <v>189191.6484601</v>
      </c>
      <c r="Z37" s="141">
        <v>190822.610946825</v>
      </c>
      <c r="AA37" s="141">
        <v>192453.57343355002</v>
      </c>
      <c r="AB37" s="141">
        <v>194084.53592027503</v>
      </c>
      <c r="AC37" s="141">
        <v>195715.498407</v>
      </c>
      <c r="AD37" s="117">
        <v>27</v>
      </c>
      <c r="AE37" s="3"/>
      <c r="AF37" s="3"/>
      <c r="AG37" s="3"/>
      <c r="AH37" s="3"/>
      <c r="AI37" s="3"/>
      <c r="AJ37" s="3"/>
      <c r="AK37" s="3"/>
    </row>
    <row r="38" spans="1:37" ht="11.25" customHeight="1">
      <c r="A38" s="116">
        <v>28</v>
      </c>
      <c r="B38" s="106">
        <v>104388</v>
      </c>
      <c r="C38" s="106">
        <v>102509</v>
      </c>
      <c r="D38" s="106">
        <v>136487.979823</v>
      </c>
      <c r="E38" s="106">
        <v>134031.1752660833</v>
      </c>
      <c r="F38" s="144">
        <v>122357.10164463498</v>
      </c>
      <c r="G38" s="139">
        <v>127142.01623408998</v>
      </c>
      <c r="H38" s="139">
        <v>131926.93082354497</v>
      </c>
      <c r="I38" s="144">
        <v>136711.84541299997</v>
      </c>
      <c r="J38" s="139">
        <v>141496.76000245498</v>
      </c>
      <c r="K38" s="139">
        <v>146281.67459190998</v>
      </c>
      <c r="L38" s="139">
        <v>151066.58918136498</v>
      </c>
      <c r="M38" s="139">
        <v>155851.50377081995</v>
      </c>
      <c r="N38" s="139">
        <v>160636.41836027498</v>
      </c>
      <c r="O38" s="139">
        <v>165421.33294972996</v>
      </c>
      <c r="P38" s="139">
        <v>170206.247539185</v>
      </c>
      <c r="Q38" s="139">
        <v>174991.16212863996</v>
      </c>
      <c r="R38" s="139">
        <v>179776.07671809496</v>
      </c>
      <c r="S38" s="139">
        <v>184560.99130754996</v>
      </c>
      <c r="T38" s="139">
        <v>187978.78744287498</v>
      </c>
      <c r="U38" s="139">
        <v>191396.58357819996</v>
      </c>
      <c r="V38" s="139">
        <v>193105.48164586248</v>
      </c>
      <c r="W38" s="139">
        <v>194814.37971352498</v>
      </c>
      <c r="X38" s="139">
        <v>196523.27778118747</v>
      </c>
      <c r="Y38" s="140">
        <v>198232.17584884996</v>
      </c>
      <c r="Z38" s="141">
        <v>199941.07391651245</v>
      </c>
      <c r="AA38" s="141">
        <v>201649.97198417498</v>
      </c>
      <c r="AB38" s="141">
        <v>203358.87005183747</v>
      </c>
      <c r="AC38" s="141">
        <v>205067.76811949996</v>
      </c>
      <c r="AD38" s="117">
        <v>28</v>
      </c>
      <c r="AE38" s="3"/>
      <c r="AF38" s="3"/>
      <c r="AG38" s="3"/>
      <c r="AH38" s="3"/>
      <c r="AI38" s="3"/>
      <c r="AJ38" s="3"/>
      <c r="AK38" s="3"/>
    </row>
    <row r="39" spans="1:37" ht="11.25" customHeight="1">
      <c r="A39" s="116">
        <v>29</v>
      </c>
      <c r="B39" s="106">
        <v>109327</v>
      </c>
      <c r="C39" s="106">
        <v>107359</v>
      </c>
      <c r="D39" s="106">
        <v>142945.7540149167</v>
      </c>
      <c r="E39" s="106">
        <v>140372.5813869167</v>
      </c>
      <c r="F39" s="144">
        <v>128146.17326738503</v>
      </c>
      <c r="G39" s="139">
        <v>133157.47613259003</v>
      </c>
      <c r="H39" s="139">
        <v>138168.77899779502</v>
      </c>
      <c r="I39" s="144">
        <v>143180.08186300003</v>
      </c>
      <c r="J39" s="139">
        <v>148191.384728205</v>
      </c>
      <c r="K39" s="139">
        <v>153202.68759341005</v>
      </c>
      <c r="L39" s="139">
        <v>158213.99045861504</v>
      </c>
      <c r="M39" s="139">
        <v>163225.29332382002</v>
      </c>
      <c r="N39" s="139">
        <v>168236.59618902503</v>
      </c>
      <c r="O39" s="139">
        <v>173247.89905423002</v>
      </c>
      <c r="P39" s="139">
        <v>178259.20191943506</v>
      </c>
      <c r="Q39" s="139">
        <v>183270.50478464004</v>
      </c>
      <c r="R39" s="139">
        <v>188281.80764984502</v>
      </c>
      <c r="S39" s="139">
        <v>193293.11051505004</v>
      </c>
      <c r="T39" s="139">
        <v>196872.61256162505</v>
      </c>
      <c r="U39" s="139">
        <v>200452.11460820003</v>
      </c>
      <c r="V39" s="139">
        <v>202241.86563148754</v>
      </c>
      <c r="W39" s="139">
        <v>204031.61665477505</v>
      </c>
      <c r="X39" s="139">
        <v>205821.36767806255</v>
      </c>
      <c r="Y39" s="140">
        <v>207611.11870135003</v>
      </c>
      <c r="Z39" s="141">
        <v>209400.86972463754</v>
      </c>
      <c r="AA39" s="141">
        <v>211190.62074792504</v>
      </c>
      <c r="AB39" s="141">
        <v>212980.37177121255</v>
      </c>
      <c r="AC39" s="141">
        <v>214770.12279450003</v>
      </c>
      <c r="AD39" s="117">
        <v>29</v>
      </c>
      <c r="AE39" s="3"/>
      <c r="AF39" s="3"/>
      <c r="AG39" s="3"/>
      <c r="AH39" s="3"/>
      <c r="AI39" s="3"/>
      <c r="AJ39" s="3"/>
      <c r="AK39" s="3"/>
    </row>
    <row r="40" spans="1:37" ht="11.25" customHeight="1">
      <c r="A40" s="116">
        <v>30</v>
      </c>
      <c r="B40" s="106">
        <v>114444</v>
      </c>
      <c r="C40" s="106">
        <v>112384</v>
      </c>
      <c r="D40" s="106">
        <v>149636.26434899998</v>
      </c>
      <c r="E40" s="106">
        <v>146942.8011306667</v>
      </c>
      <c r="F40" s="145">
        <v>134144.12891776</v>
      </c>
      <c r="G40" s="141">
        <v>139389.98870784004</v>
      </c>
      <c r="H40" s="141">
        <v>144635.84849792003</v>
      </c>
      <c r="I40" s="145">
        <v>149881.70828800002</v>
      </c>
      <c r="J40" s="141">
        <v>155127.56807808002</v>
      </c>
      <c r="K40" s="141">
        <v>160373.42786816004</v>
      </c>
      <c r="L40" s="141">
        <v>165619.28765824003</v>
      </c>
      <c r="M40" s="141">
        <v>170865.14744832</v>
      </c>
      <c r="N40" s="141">
        <v>176111.00723840002</v>
      </c>
      <c r="O40" s="141">
        <v>181356.86702848002</v>
      </c>
      <c r="P40" s="141">
        <v>186602.72681856004</v>
      </c>
      <c r="Q40" s="141">
        <v>191848.58660864003</v>
      </c>
      <c r="R40" s="141">
        <v>197094.44639872003</v>
      </c>
      <c r="S40" s="141">
        <v>202340.30618880005</v>
      </c>
      <c r="T40" s="141">
        <v>206087.34889600004</v>
      </c>
      <c r="U40" s="141">
        <v>209834.39160320003</v>
      </c>
      <c r="V40" s="139">
        <v>211707.91295680005</v>
      </c>
      <c r="W40" s="139">
        <v>213581.43431040004</v>
      </c>
      <c r="X40" s="139">
        <v>215454.95566400004</v>
      </c>
      <c r="Y40" s="140">
        <v>217328.47701760003</v>
      </c>
      <c r="Z40" s="141">
        <v>219201.99837120002</v>
      </c>
      <c r="AA40" s="141">
        <v>221075.51972480005</v>
      </c>
      <c r="AB40" s="141">
        <v>222949.04107840004</v>
      </c>
      <c r="AC40" s="141">
        <v>224822.56243200004</v>
      </c>
      <c r="AD40" s="117">
        <v>30</v>
      </c>
      <c r="AE40" s="3"/>
      <c r="AF40" s="3"/>
      <c r="AG40" s="3"/>
      <c r="AH40" s="3"/>
      <c r="AI40" s="3"/>
      <c r="AJ40" s="3"/>
      <c r="AK40" s="3"/>
    </row>
    <row r="41" spans="1:37" ht="12.75" customHeight="1" thickBot="1">
      <c r="A41" s="118">
        <v>31</v>
      </c>
      <c r="B41" s="119">
        <v>119744</v>
      </c>
      <c r="C41" s="119">
        <v>117589</v>
      </c>
      <c r="D41" s="119">
        <v>156566.04835733332</v>
      </c>
      <c r="E41" s="119">
        <v>153748.37202941667</v>
      </c>
      <c r="F41" s="146">
        <v>140356.936710835</v>
      </c>
      <c r="G41" s="147">
        <v>145845.75546489</v>
      </c>
      <c r="H41" s="147">
        <v>151334.574218945</v>
      </c>
      <c r="I41" s="146">
        <v>156823.392973</v>
      </c>
      <c r="J41" s="147">
        <v>162312.211727055</v>
      </c>
      <c r="K41" s="147">
        <v>167801.03048111</v>
      </c>
      <c r="L41" s="147">
        <v>173289.84923516502</v>
      </c>
      <c r="M41" s="147">
        <v>178778.66798922</v>
      </c>
      <c r="N41" s="147">
        <v>184267.48674327502</v>
      </c>
      <c r="O41" s="147">
        <v>189756.30549733</v>
      </c>
      <c r="P41" s="147">
        <v>195245.12425138502</v>
      </c>
      <c r="Q41" s="147">
        <v>200733.94300544003</v>
      </c>
      <c r="R41" s="147">
        <v>206222.761759495</v>
      </c>
      <c r="S41" s="147">
        <v>211711.58051355003</v>
      </c>
      <c r="T41" s="147">
        <v>215632.16533787502</v>
      </c>
      <c r="U41" s="147">
        <v>219552.7501622</v>
      </c>
      <c r="V41" s="148">
        <v>221513.04257436254</v>
      </c>
      <c r="W41" s="148">
        <v>223473.334986525</v>
      </c>
      <c r="X41" s="148">
        <v>225433.6273986875</v>
      </c>
      <c r="Y41" s="149">
        <v>227393.91981085</v>
      </c>
      <c r="Z41" s="148">
        <v>229354.2122230125</v>
      </c>
      <c r="AA41" s="148">
        <v>231314.50463517502</v>
      </c>
      <c r="AB41" s="148">
        <v>233274.79704733752</v>
      </c>
      <c r="AC41" s="148">
        <v>235235.0894595</v>
      </c>
      <c r="AD41" s="120">
        <v>31</v>
      </c>
      <c r="AE41" s="3"/>
      <c r="AF41" s="3"/>
      <c r="AG41" s="3"/>
      <c r="AH41" s="3"/>
      <c r="AI41" s="3"/>
      <c r="AJ41" s="3"/>
      <c r="AK41" s="3"/>
    </row>
    <row r="42" spans="2:37" ht="12.75" customHeight="1">
      <c r="B42" s="9"/>
      <c r="C42" s="9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E42" s="3"/>
      <c r="AF42" s="3"/>
      <c r="AG42" s="3"/>
      <c r="AH42" s="3"/>
      <c r="AI42" s="3"/>
      <c r="AJ42" s="3"/>
      <c r="AK42" s="3"/>
    </row>
    <row r="43" spans="1:37" ht="12.75" customHeight="1">
      <c r="A43" s="13"/>
      <c r="B43" s="14"/>
      <c r="C43" s="14"/>
      <c r="D43" s="15"/>
      <c r="E43" s="15"/>
      <c r="F43" s="1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2"/>
      <c r="S43" s="17"/>
      <c r="T43" s="12"/>
      <c r="U43" s="12"/>
      <c r="V43" s="12"/>
      <c r="W43" s="12"/>
      <c r="X43" s="12"/>
      <c r="Y43" s="18"/>
      <c r="Z43" s="4"/>
      <c r="AA43" s="7"/>
      <c r="AB43" s="7"/>
      <c r="AC43" s="7"/>
      <c r="AD43" s="3"/>
      <c r="AE43" s="3"/>
      <c r="AF43" s="3"/>
      <c r="AG43" s="3"/>
      <c r="AH43" s="3"/>
      <c r="AI43" s="3"/>
      <c r="AJ43" s="3"/>
      <c r="AK43" s="3"/>
    </row>
    <row r="44" spans="1:37" ht="18">
      <c r="A44" s="21" t="s">
        <v>21</v>
      </c>
      <c r="B44" s="1"/>
      <c r="C44" s="1"/>
      <c r="D44" s="2"/>
      <c r="E44" s="2"/>
      <c r="F44" s="2"/>
      <c r="G44" s="1"/>
      <c r="H44" s="1"/>
      <c r="I44" s="1"/>
      <c r="J44" s="1"/>
      <c r="K44" s="1"/>
      <c r="L44" s="1"/>
      <c r="W44" s="4" t="s">
        <v>0</v>
      </c>
      <c r="Y44" s="5"/>
      <c r="Z44" s="6"/>
      <c r="AA44" s="19"/>
      <c r="AB44" s="19"/>
      <c r="AC44" s="19"/>
      <c r="AD44" s="19"/>
      <c r="AE44" s="19"/>
      <c r="AF44" s="3"/>
      <c r="AG44" s="3"/>
      <c r="AH44" s="3"/>
      <c r="AI44" s="3"/>
      <c r="AJ44" s="3"/>
      <c r="AK44" s="3"/>
    </row>
    <row r="45" spans="1:37" ht="12.75" customHeight="1">
      <c r="A45" s="1"/>
      <c r="B45" s="1"/>
      <c r="C45" s="1"/>
      <c r="D45" s="2"/>
      <c r="E45" s="2"/>
      <c r="F45" s="2"/>
      <c r="G45" s="1"/>
      <c r="H45" s="1"/>
      <c r="I45" s="1"/>
      <c r="J45" s="1"/>
      <c r="K45" s="1"/>
      <c r="L45" s="1"/>
      <c r="AA45" s="19"/>
      <c r="AB45" s="19"/>
      <c r="AC45" s="19"/>
      <c r="AD45" s="19"/>
      <c r="AE45" s="19"/>
      <c r="AF45" s="3"/>
      <c r="AG45" s="3"/>
      <c r="AH45" s="3"/>
      <c r="AI45" s="3"/>
      <c r="AJ45" s="3"/>
      <c r="AK45" s="3"/>
    </row>
    <row r="46" spans="1:37" ht="15.75">
      <c r="A46" s="22" t="s">
        <v>66</v>
      </c>
      <c r="B46" s="1"/>
      <c r="C46" s="1"/>
      <c r="D46" s="2"/>
      <c r="E46" s="2"/>
      <c r="F46" s="2"/>
      <c r="G46" s="1"/>
      <c r="H46" s="1"/>
      <c r="I46" s="1"/>
      <c r="J46" s="1"/>
      <c r="K46" s="1"/>
      <c r="L46" s="1"/>
      <c r="AA46" s="19"/>
      <c r="AB46" s="19"/>
      <c r="AC46" s="19"/>
      <c r="AD46" s="19"/>
      <c r="AE46" s="19"/>
      <c r="AF46" s="3"/>
      <c r="AG46" s="3"/>
      <c r="AH46" s="3"/>
      <c r="AI46" s="3"/>
      <c r="AJ46" s="3"/>
      <c r="AK46" s="3"/>
    </row>
    <row r="47" spans="1:37" ht="12.75" customHeight="1">
      <c r="A47" s="1"/>
      <c r="B47" s="1"/>
      <c r="C47" s="1"/>
      <c r="D47" s="2"/>
      <c r="E47" s="2"/>
      <c r="F47" s="2"/>
      <c r="G47" s="1"/>
      <c r="H47" s="1"/>
      <c r="I47" s="1"/>
      <c r="J47" s="1"/>
      <c r="K47" s="1"/>
      <c r="L47" s="1"/>
      <c r="AA47" s="20"/>
      <c r="AB47" s="20"/>
      <c r="AC47" s="20"/>
      <c r="AD47" s="19"/>
      <c r="AE47" s="19"/>
      <c r="AF47" s="3"/>
      <c r="AG47" s="3"/>
      <c r="AH47" s="3"/>
      <c r="AI47" s="3"/>
      <c r="AJ47" s="3"/>
      <c r="AK47" s="3"/>
    </row>
    <row r="48" spans="1:37" ht="12.75">
      <c r="A48" s="8" t="s">
        <v>12</v>
      </c>
      <c r="B48" s="1"/>
      <c r="C48" s="1"/>
      <c r="D48" s="2"/>
      <c r="E48" s="2"/>
      <c r="F48" s="2"/>
      <c r="G48" s="1"/>
      <c r="H48" s="1"/>
      <c r="I48" s="1"/>
      <c r="J48" s="1"/>
      <c r="K48" s="1"/>
      <c r="L48" s="1"/>
      <c r="Z48" s="6"/>
      <c r="AA48" s="20"/>
      <c r="AB48" s="20"/>
      <c r="AC48" s="20"/>
      <c r="AD48" s="19"/>
      <c r="AE48" s="19"/>
      <c r="AF48" s="3"/>
      <c r="AG48" s="3"/>
      <c r="AH48" s="3"/>
      <c r="AI48" s="3"/>
      <c r="AJ48" s="3"/>
      <c r="AK48" s="3"/>
    </row>
    <row r="49" spans="27:37" ht="12.75" customHeight="1" thickBot="1">
      <c r="AA49" s="20"/>
      <c r="AB49" s="20"/>
      <c r="AC49" s="20"/>
      <c r="AD49" s="19"/>
      <c r="AE49" s="19"/>
      <c r="AF49" s="3"/>
      <c r="AG49" s="3"/>
      <c r="AH49" s="3"/>
      <c r="AI49" s="3"/>
      <c r="AJ49" s="3"/>
      <c r="AK49" s="3"/>
    </row>
    <row r="50" spans="1:37" ht="11.25" customHeight="1">
      <c r="A50" s="98" t="s">
        <v>45</v>
      </c>
      <c r="B50" s="99"/>
      <c r="C50" s="121" t="s">
        <v>0</v>
      </c>
      <c r="D50" s="100"/>
      <c r="E50" s="100"/>
      <c r="F50" s="123" t="s">
        <v>1</v>
      </c>
      <c r="G50" s="99"/>
      <c r="H50" s="99"/>
      <c r="I50" s="121" t="s">
        <v>2</v>
      </c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101"/>
      <c r="AA50" s="104"/>
      <c r="AB50" s="104"/>
      <c r="AC50" s="104"/>
      <c r="AD50" s="132" t="s">
        <v>45</v>
      </c>
      <c r="AE50" s="19"/>
      <c r="AF50" s="3"/>
      <c r="AG50" s="3"/>
      <c r="AH50" s="3"/>
      <c r="AI50" s="3"/>
      <c r="AJ50" s="3"/>
      <c r="AK50" s="3"/>
    </row>
    <row r="51" spans="1:37" ht="11.25" customHeight="1">
      <c r="A51" s="103"/>
      <c r="B51" s="89"/>
      <c r="C51" s="122"/>
      <c r="D51" s="86"/>
      <c r="E51" s="86"/>
      <c r="F51" s="124" t="s">
        <v>3</v>
      </c>
      <c r="G51" s="89"/>
      <c r="H51" s="89"/>
      <c r="I51" s="122" t="s">
        <v>3</v>
      </c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122" t="s">
        <v>4</v>
      </c>
      <c r="U51" s="89"/>
      <c r="V51" s="122" t="s">
        <v>39</v>
      </c>
      <c r="W51" s="89"/>
      <c r="X51" s="89"/>
      <c r="Y51" s="89"/>
      <c r="Z51" s="89"/>
      <c r="AA51" s="97"/>
      <c r="AB51" s="97"/>
      <c r="AC51" s="97"/>
      <c r="AD51" s="133"/>
      <c r="AE51" s="19"/>
      <c r="AF51" s="3"/>
      <c r="AG51" s="3"/>
      <c r="AH51" s="3"/>
      <c r="AI51" s="3"/>
      <c r="AJ51" s="3"/>
      <c r="AK51" s="3"/>
    </row>
    <row r="52" spans="1:37" ht="11.25" customHeight="1">
      <c r="A52" s="113" t="s">
        <v>0</v>
      </c>
      <c r="B52" s="105" t="s">
        <v>5</v>
      </c>
      <c r="C52" s="105" t="s">
        <v>6</v>
      </c>
      <c r="D52" s="106" t="s">
        <v>7</v>
      </c>
      <c r="E52" s="106" t="s">
        <v>8</v>
      </c>
      <c r="F52" s="106" t="s">
        <v>9</v>
      </c>
      <c r="G52" s="105" t="s">
        <v>10</v>
      </c>
      <c r="H52" s="105" t="s">
        <v>11</v>
      </c>
      <c r="I52" s="105" t="s">
        <v>22</v>
      </c>
      <c r="J52" s="105" t="s">
        <v>23</v>
      </c>
      <c r="K52" s="105" t="s">
        <v>24</v>
      </c>
      <c r="L52" s="105" t="s">
        <v>25</v>
      </c>
      <c r="M52" s="105" t="s">
        <v>26</v>
      </c>
      <c r="N52" s="105" t="s">
        <v>27</v>
      </c>
      <c r="O52" s="105" t="s">
        <v>28</v>
      </c>
      <c r="P52" s="105" t="s">
        <v>29</v>
      </c>
      <c r="Q52" s="105" t="s">
        <v>30</v>
      </c>
      <c r="R52" s="105" t="s">
        <v>31</v>
      </c>
      <c r="S52" s="105" t="s">
        <v>32</v>
      </c>
      <c r="T52" s="105" t="s">
        <v>33</v>
      </c>
      <c r="U52" s="105" t="s">
        <v>34</v>
      </c>
      <c r="V52" s="105" t="s">
        <v>35</v>
      </c>
      <c r="W52" s="105" t="s">
        <v>36</v>
      </c>
      <c r="X52" s="105" t="s">
        <v>37</v>
      </c>
      <c r="Y52" s="105" t="s">
        <v>38</v>
      </c>
      <c r="Z52" s="105" t="s">
        <v>40</v>
      </c>
      <c r="AA52" s="127" t="s">
        <v>41</v>
      </c>
      <c r="AB52" s="127" t="s">
        <v>42</v>
      </c>
      <c r="AC52" s="127" t="s">
        <v>43</v>
      </c>
      <c r="AD52" s="128" t="s">
        <v>0</v>
      </c>
      <c r="AE52" s="19"/>
      <c r="AF52" s="3"/>
      <c r="AG52" s="3"/>
      <c r="AH52" s="3"/>
      <c r="AI52" s="3"/>
      <c r="AJ52" s="3"/>
      <c r="AK52" s="3"/>
    </row>
    <row r="53" spans="1:37" ht="11.25" customHeight="1">
      <c r="A53" s="115"/>
      <c r="B53" s="106" t="s">
        <v>44</v>
      </c>
      <c r="C53" s="106"/>
      <c r="D53" s="106"/>
      <c r="E53" s="106"/>
      <c r="F53" s="110"/>
      <c r="G53" s="110"/>
      <c r="H53" s="110"/>
      <c r="I53" s="110"/>
      <c r="J53" s="110"/>
      <c r="K53" s="110"/>
      <c r="L53" s="110"/>
      <c r="M53" s="110"/>
      <c r="N53" s="111"/>
      <c r="O53" s="111"/>
      <c r="P53" s="111"/>
      <c r="Q53" s="106"/>
      <c r="R53" s="106"/>
      <c r="S53" s="106"/>
      <c r="T53" s="106"/>
      <c r="U53" s="106"/>
      <c r="V53" s="106"/>
      <c r="W53" s="106"/>
      <c r="X53" s="106"/>
      <c r="Y53" s="106"/>
      <c r="Z53" s="109"/>
      <c r="AA53" s="127"/>
      <c r="AB53" s="127"/>
      <c r="AC53" s="127"/>
      <c r="AD53" s="128"/>
      <c r="AE53" s="19"/>
      <c r="AF53" s="3"/>
      <c r="AG53" s="3"/>
      <c r="AH53" s="3"/>
      <c r="AI53" s="3"/>
      <c r="AJ53" s="3"/>
      <c r="AK53" s="3"/>
    </row>
    <row r="54" spans="1:37" ht="11.25" customHeight="1">
      <c r="A54" s="116">
        <v>1</v>
      </c>
      <c r="B54" s="106">
        <v>30377</v>
      </c>
      <c r="C54" s="106">
        <v>29830</v>
      </c>
      <c r="D54" s="106">
        <v>32908.416666666664</v>
      </c>
      <c r="E54" s="106">
        <v>29830</v>
      </c>
      <c r="F54" s="110">
        <v>26697.850000000002</v>
      </c>
      <c r="G54" s="110">
        <v>27741.9</v>
      </c>
      <c r="H54" s="110">
        <v>28785.95</v>
      </c>
      <c r="I54" s="110">
        <v>29830</v>
      </c>
      <c r="J54" s="110">
        <v>30874.05</v>
      </c>
      <c r="K54" s="110">
        <v>31918.100000000002</v>
      </c>
      <c r="L54" s="110">
        <v>32962.15</v>
      </c>
      <c r="M54" s="110">
        <v>34006.2</v>
      </c>
      <c r="N54" s="111">
        <v>35050.25</v>
      </c>
      <c r="O54" s="111">
        <v>36094.299999999996</v>
      </c>
      <c r="P54" s="111">
        <v>37138.350000000006</v>
      </c>
      <c r="Q54" s="106">
        <v>38182.4</v>
      </c>
      <c r="R54" s="106">
        <v>39226.45</v>
      </c>
      <c r="S54" s="106">
        <v>40270.5</v>
      </c>
      <c r="T54" s="106">
        <v>41016.25</v>
      </c>
      <c r="U54" s="106">
        <v>41762</v>
      </c>
      <c r="V54" s="106">
        <v>42134.875</v>
      </c>
      <c r="W54" s="106">
        <v>42507.75</v>
      </c>
      <c r="X54" s="106">
        <v>42880.625</v>
      </c>
      <c r="Y54" s="106">
        <v>43253.5</v>
      </c>
      <c r="Z54" s="112">
        <v>43626.375</v>
      </c>
      <c r="AA54" s="127">
        <v>43999.25</v>
      </c>
      <c r="AB54" s="127">
        <v>44372.125</v>
      </c>
      <c r="AC54" s="127">
        <v>44745</v>
      </c>
      <c r="AD54" s="129">
        <v>1</v>
      </c>
      <c r="AE54" s="19"/>
      <c r="AF54" s="3"/>
      <c r="AG54" s="3"/>
      <c r="AH54" s="3"/>
      <c r="AI54" s="3"/>
      <c r="AJ54" s="3"/>
      <c r="AK54" s="3"/>
    </row>
    <row r="55" spans="1:37" ht="11.25" customHeight="1">
      <c r="A55" s="116">
        <v>2</v>
      </c>
      <c r="B55" s="106">
        <v>31385</v>
      </c>
      <c r="C55" s="106">
        <v>30820</v>
      </c>
      <c r="D55" s="106">
        <v>34000.416666666664</v>
      </c>
      <c r="E55" s="106">
        <v>30820</v>
      </c>
      <c r="F55" s="110">
        <v>27583.9</v>
      </c>
      <c r="G55" s="110">
        <v>28662.600000000002</v>
      </c>
      <c r="H55" s="110">
        <v>29741.3</v>
      </c>
      <c r="I55" s="110">
        <v>30820</v>
      </c>
      <c r="J55" s="110">
        <v>31898.699999999997</v>
      </c>
      <c r="K55" s="110">
        <v>32977.4</v>
      </c>
      <c r="L55" s="110">
        <v>34056.1</v>
      </c>
      <c r="M55" s="110">
        <v>35134.799999999996</v>
      </c>
      <c r="N55" s="111">
        <v>36213.5</v>
      </c>
      <c r="O55" s="111">
        <v>37292.2</v>
      </c>
      <c r="P55" s="111">
        <v>38370.9</v>
      </c>
      <c r="Q55" s="106">
        <v>39449.6</v>
      </c>
      <c r="R55" s="106">
        <v>40528.299999999996</v>
      </c>
      <c r="S55" s="106">
        <v>41607</v>
      </c>
      <c r="T55" s="106">
        <v>42377.5</v>
      </c>
      <c r="U55" s="106">
        <v>43148</v>
      </c>
      <c r="V55" s="106">
        <v>43533.25</v>
      </c>
      <c r="W55" s="106">
        <v>43918.5</v>
      </c>
      <c r="X55" s="106">
        <v>44303.75</v>
      </c>
      <c r="Y55" s="106">
        <v>44689</v>
      </c>
      <c r="Z55" s="112">
        <v>45074.25</v>
      </c>
      <c r="AA55" s="127">
        <v>45459.5</v>
      </c>
      <c r="AB55" s="127">
        <v>45844.75</v>
      </c>
      <c r="AC55" s="127">
        <v>46230</v>
      </c>
      <c r="AD55" s="129">
        <v>2</v>
      </c>
      <c r="AE55" s="19"/>
      <c r="AF55" s="3"/>
      <c r="AG55" s="3"/>
      <c r="AH55" s="3"/>
      <c r="AI55" s="3"/>
      <c r="AJ55" s="3"/>
      <c r="AK55" s="3"/>
    </row>
    <row r="56" spans="1:37" ht="11.25" customHeight="1">
      <c r="A56" s="116">
        <v>3</v>
      </c>
      <c r="B56" s="106">
        <v>32502</v>
      </c>
      <c r="C56" s="106">
        <v>31917</v>
      </c>
      <c r="D56" s="106">
        <v>35210.5</v>
      </c>
      <c r="E56" s="106">
        <v>31917</v>
      </c>
      <c r="F56" s="110">
        <v>28565.715</v>
      </c>
      <c r="G56" s="110">
        <v>29682.81</v>
      </c>
      <c r="H56" s="110">
        <v>30799.905</v>
      </c>
      <c r="I56" s="110">
        <v>31917</v>
      </c>
      <c r="J56" s="110">
        <v>33034.094999999994</v>
      </c>
      <c r="K56" s="110">
        <v>34151.19</v>
      </c>
      <c r="L56" s="110">
        <v>35268.284999999996</v>
      </c>
      <c r="M56" s="110">
        <v>36385.38</v>
      </c>
      <c r="N56" s="111">
        <v>37502.475</v>
      </c>
      <c r="O56" s="111">
        <v>38619.57</v>
      </c>
      <c r="P56" s="111">
        <v>39736.665</v>
      </c>
      <c r="Q56" s="106">
        <v>40853.76</v>
      </c>
      <c r="R56" s="106">
        <v>41970.854999999996</v>
      </c>
      <c r="S56" s="106">
        <v>43087.950000000004</v>
      </c>
      <c r="T56" s="106">
        <v>43885.875</v>
      </c>
      <c r="U56" s="106">
        <v>44683.799999999996</v>
      </c>
      <c r="V56" s="106">
        <v>45082.762500000004</v>
      </c>
      <c r="W56" s="106">
        <v>45481.725</v>
      </c>
      <c r="X56" s="106">
        <v>45880.6875</v>
      </c>
      <c r="Y56" s="106">
        <v>46279.65</v>
      </c>
      <c r="Z56" s="112">
        <v>46678.612499999996</v>
      </c>
      <c r="AA56" s="127">
        <v>47077.575000000004</v>
      </c>
      <c r="AB56" s="127">
        <v>47476.5375</v>
      </c>
      <c r="AC56" s="127">
        <v>47875.5</v>
      </c>
      <c r="AD56" s="129">
        <v>3</v>
      </c>
      <c r="AE56" s="19"/>
      <c r="AF56" s="3"/>
      <c r="AG56" s="3"/>
      <c r="AH56" s="3"/>
      <c r="AI56" s="3"/>
      <c r="AJ56" s="3"/>
      <c r="AK56" s="3"/>
    </row>
    <row r="57" spans="1:37" ht="11.25" customHeight="1">
      <c r="A57" s="116">
        <v>4</v>
      </c>
      <c r="B57" s="106">
        <v>33730</v>
      </c>
      <c r="C57" s="106">
        <v>33123</v>
      </c>
      <c r="D57" s="106">
        <v>36540.833333333336</v>
      </c>
      <c r="E57" s="106">
        <v>33123</v>
      </c>
      <c r="F57" s="110">
        <v>29645.085</v>
      </c>
      <c r="G57" s="110">
        <v>30804.390000000003</v>
      </c>
      <c r="H57" s="110">
        <v>31963.695</v>
      </c>
      <c r="I57" s="110">
        <v>33123</v>
      </c>
      <c r="J57" s="110">
        <v>34282.305</v>
      </c>
      <c r="K57" s="110">
        <v>35441.61</v>
      </c>
      <c r="L57" s="110">
        <v>36600.915</v>
      </c>
      <c r="M57" s="110">
        <v>37760.219999999994</v>
      </c>
      <c r="N57" s="111">
        <v>38919.525</v>
      </c>
      <c r="O57" s="111">
        <v>40078.83</v>
      </c>
      <c r="P57" s="111">
        <v>41238.135</v>
      </c>
      <c r="Q57" s="106">
        <v>42397.44</v>
      </c>
      <c r="R57" s="106">
        <v>43556.744999999995</v>
      </c>
      <c r="S57" s="106">
        <v>44716.05</v>
      </c>
      <c r="T57" s="106">
        <v>45544.125</v>
      </c>
      <c r="U57" s="106">
        <v>46372.2</v>
      </c>
      <c r="V57" s="106">
        <v>46786.2375</v>
      </c>
      <c r="W57" s="106">
        <v>47200.275</v>
      </c>
      <c r="X57" s="106">
        <v>47614.3125</v>
      </c>
      <c r="Y57" s="106">
        <v>48028.35</v>
      </c>
      <c r="Z57" s="112">
        <v>48442.3875</v>
      </c>
      <c r="AA57" s="127">
        <v>48856.425</v>
      </c>
      <c r="AB57" s="127">
        <v>49270.4625</v>
      </c>
      <c r="AC57" s="127">
        <v>49684.5</v>
      </c>
      <c r="AD57" s="129">
        <v>4</v>
      </c>
      <c r="AE57" s="19"/>
      <c r="AF57" s="3"/>
      <c r="AG57" s="3"/>
      <c r="AH57" s="3"/>
      <c r="AI57" s="3"/>
      <c r="AJ57" s="3"/>
      <c r="AK57" s="3"/>
    </row>
    <row r="58" spans="1:32" ht="11.25" customHeight="1">
      <c r="A58" s="116">
        <v>5</v>
      </c>
      <c r="B58" s="106">
        <v>35073</v>
      </c>
      <c r="C58" s="106">
        <v>34442</v>
      </c>
      <c r="D58" s="106">
        <v>37995.75</v>
      </c>
      <c r="E58" s="106">
        <v>34442</v>
      </c>
      <c r="F58" s="110">
        <v>30825.59</v>
      </c>
      <c r="G58" s="110">
        <v>32031.06</v>
      </c>
      <c r="H58" s="110">
        <v>33236.53</v>
      </c>
      <c r="I58" s="110">
        <v>34442</v>
      </c>
      <c r="J58" s="110">
        <v>35647.469999999994</v>
      </c>
      <c r="K58" s="110">
        <v>36852.94</v>
      </c>
      <c r="L58" s="110">
        <v>38058.409999999996</v>
      </c>
      <c r="M58" s="110">
        <v>39263.88</v>
      </c>
      <c r="N58" s="111">
        <v>40469.35</v>
      </c>
      <c r="O58" s="111">
        <v>41674.82</v>
      </c>
      <c r="P58" s="111">
        <v>42880.29</v>
      </c>
      <c r="Q58" s="106">
        <v>44085.76</v>
      </c>
      <c r="R58" s="106">
        <v>45291.229999999996</v>
      </c>
      <c r="S58" s="106">
        <v>46496.700000000004</v>
      </c>
      <c r="T58" s="106">
        <v>47357.75</v>
      </c>
      <c r="U58" s="106">
        <v>48218.799999999996</v>
      </c>
      <c r="V58" s="106">
        <v>48649.325000000004</v>
      </c>
      <c r="W58" s="106">
        <v>49079.85</v>
      </c>
      <c r="X58" s="106">
        <v>49510.375</v>
      </c>
      <c r="Y58" s="106">
        <v>49940.9</v>
      </c>
      <c r="Z58" s="112">
        <v>50371.424999999996</v>
      </c>
      <c r="AA58" s="127">
        <v>50801.950000000004</v>
      </c>
      <c r="AB58" s="127">
        <v>51232.475</v>
      </c>
      <c r="AC58" s="127">
        <v>51663</v>
      </c>
      <c r="AD58" s="129">
        <v>5</v>
      </c>
      <c r="AE58" s="19"/>
      <c r="AF58" s="3"/>
    </row>
    <row r="59" spans="1:32" ht="11.25" customHeight="1">
      <c r="A59" s="116">
        <v>6</v>
      </c>
      <c r="B59" s="106">
        <v>36516</v>
      </c>
      <c r="C59" s="106">
        <v>35859</v>
      </c>
      <c r="D59" s="106">
        <v>39559</v>
      </c>
      <c r="E59" s="106">
        <v>35859</v>
      </c>
      <c r="F59" s="110">
        <v>32093.805</v>
      </c>
      <c r="G59" s="110">
        <v>33348.87</v>
      </c>
      <c r="H59" s="110">
        <v>34603.935</v>
      </c>
      <c r="I59" s="110">
        <v>35859</v>
      </c>
      <c r="J59" s="110">
        <v>37114.064999999995</v>
      </c>
      <c r="K59" s="110">
        <v>38369.130000000005</v>
      </c>
      <c r="L59" s="110">
        <v>39624.195</v>
      </c>
      <c r="M59" s="110">
        <v>40879.259999999995</v>
      </c>
      <c r="N59" s="111">
        <v>42134.325000000004</v>
      </c>
      <c r="O59" s="111">
        <v>43389.39</v>
      </c>
      <c r="P59" s="111">
        <v>44644.455</v>
      </c>
      <c r="Q59" s="106">
        <v>45899.520000000004</v>
      </c>
      <c r="R59" s="106">
        <v>47154.585</v>
      </c>
      <c r="S59" s="106">
        <v>48409.65</v>
      </c>
      <c r="T59" s="106">
        <v>49306.125</v>
      </c>
      <c r="U59" s="106">
        <v>50202.6</v>
      </c>
      <c r="V59" s="106">
        <v>50650.8375</v>
      </c>
      <c r="W59" s="106">
        <v>51099.075000000004</v>
      </c>
      <c r="X59" s="106">
        <v>51547.3125</v>
      </c>
      <c r="Y59" s="106">
        <v>51995.549999999996</v>
      </c>
      <c r="Z59" s="112">
        <v>52443.7875</v>
      </c>
      <c r="AA59" s="127">
        <v>52892.025</v>
      </c>
      <c r="AB59" s="127">
        <v>53340.262500000004</v>
      </c>
      <c r="AC59" s="127">
        <v>53788.5</v>
      </c>
      <c r="AD59" s="129">
        <v>6</v>
      </c>
      <c r="AE59" s="19"/>
      <c r="AF59" s="3"/>
    </row>
    <row r="60" spans="1:32" ht="11.25" customHeight="1">
      <c r="A60" s="116">
        <v>7</v>
      </c>
      <c r="B60" s="106">
        <v>38119</v>
      </c>
      <c r="C60" s="106">
        <v>37433</v>
      </c>
      <c r="D60" s="106">
        <v>41295.583333333336</v>
      </c>
      <c r="E60" s="106">
        <v>37433</v>
      </c>
      <c r="F60" s="110">
        <v>33502.535</v>
      </c>
      <c r="G60" s="110">
        <v>34812.69</v>
      </c>
      <c r="H60" s="110">
        <v>36122.845</v>
      </c>
      <c r="I60" s="110">
        <v>37433</v>
      </c>
      <c r="J60" s="110">
        <v>38743.155</v>
      </c>
      <c r="K60" s="110">
        <v>40053.310000000005</v>
      </c>
      <c r="L60" s="110">
        <v>41363.465</v>
      </c>
      <c r="M60" s="110">
        <v>42673.619999999995</v>
      </c>
      <c r="N60" s="111">
        <v>43983.775</v>
      </c>
      <c r="O60" s="111">
        <v>45293.93</v>
      </c>
      <c r="P60" s="111">
        <v>46604.08500000001</v>
      </c>
      <c r="Q60" s="106">
        <v>47914.24</v>
      </c>
      <c r="R60" s="106">
        <v>49224.395</v>
      </c>
      <c r="S60" s="106">
        <v>50534.55</v>
      </c>
      <c r="T60" s="106">
        <v>51470.375</v>
      </c>
      <c r="U60" s="106">
        <v>52406.2</v>
      </c>
      <c r="V60" s="106">
        <v>52874.1125</v>
      </c>
      <c r="W60" s="106">
        <v>53342.025</v>
      </c>
      <c r="X60" s="106">
        <v>53809.9375</v>
      </c>
      <c r="Y60" s="106">
        <v>54277.85</v>
      </c>
      <c r="Z60" s="112">
        <v>54745.7625</v>
      </c>
      <c r="AA60" s="127">
        <v>55213.675</v>
      </c>
      <c r="AB60" s="127">
        <v>55681.5875</v>
      </c>
      <c r="AC60" s="127">
        <v>56149.5</v>
      </c>
      <c r="AD60" s="129">
        <v>7</v>
      </c>
      <c r="AE60" s="19"/>
      <c r="AF60" s="3"/>
    </row>
    <row r="61" spans="1:32" ht="11.25" customHeight="1">
      <c r="A61" s="116">
        <v>8</v>
      </c>
      <c r="B61" s="106">
        <v>39827</v>
      </c>
      <c r="C61" s="106">
        <v>39110</v>
      </c>
      <c r="D61" s="106">
        <v>43145.91666666666</v>
      </c>
      <c r="E61" s="106">
        <v>39110</v>
      </c>
      <c r="F61" s="106">
        <v>35003.45</v>
      </c>
      <c r="G61" s="106">
        <v>36372.3</v>
      </c>
      <c r="H61" s="106">
        <v>37741.15</v>
      </c>
      <c r="I61" s="106">
        <v>39110</v>
      </c>
      <c r="J61" s="106">
        <v>40478.85</v>
      </c>
      <c r="K61" s="106">
        <v>41847.700000000004</v>
      </c>
      <c r="L61" s="106">
        <v>43216.55</v>
      </c>
      <c r="M61" s="106">
        <v>44585.399999999994</v>
      </c>
      <c r="N61" s="106">
        <v>45954.25</v>
      </c>
      <c r="O61" s="106">
        <v>47323.1</v>
      </c>
      <c r="P61" s="106">
        <v>48691.950000000004</v>
      </c>
      <c r="Q61" s="106">
        <v>50060.8</v>
      </c>
      <c r="R61" s="106">
        <v>51429.65</v>
      </c>
      <c r="S61" s="106">
        <v>52798.5</v>
      </c>
      <c r="T61" s="106">
        <v>53776.25</v>
      </c>
      <c r="U61" s="106">
        <v>54754</v>
      </c>
      <c r="V61" s="106">
        <v>55242.875</v>
      </c>
      <c r="W61" s="106">
        <v>55731.75</v>
      </c>
      <c r="X61" s="106">
        <v>56220.625</v>
      </c>
      <c r="Y61" s="106">
        <v>56709.5</v>
      </c>
      <c r="Z61" s="112">
        <v>57198.375</v>
      </c>
      <c r="AA61" s="127">
        <v>57687.25</v>
      </c>
      <c r="AB61" s="127">
        <v>58176.125</v>
      </c>
      <c r="AC61" s="127">
        <v>58665</v>
      </c>
      <c r="AD61" s="129">
        <v>8</v>
      </c>
      <c r="AE61" s="19"/>
      <c r="AF61" s="3"/>
    </row>
    <row r="62" spans="1:32" ht="11.25" customHeight="1">
      <c r="A62" s="116">
        <v>9</v>
      </c>
      <c r="B62" s="106">
        <v>41663</v>
      </c>
      <c r="C62" s="106">
        <v>40913</v>
      </c>
      <c r="D62" s="106">
        <v>45134.91666666666</v>
      </c>
      <c r="E62" s="106">
        <v>40913</v>
      </c>
      <c r="F62" s="106">
        <v>36617.135</v>
      </c>
      <c r="G62" s="106">
        <v>38049.090000000004</v>
      </c>
      <c r="H62" s="106">
        <v>39481.045</v>
      </c>
      <c r="I62" s="106">
        <v>40913</v>
      </c>
      <c r="J62" s="110">
        <v>42344.954999999994</v>
      </c>
      <c r="K62" s="106">
        <v>43776.91</v>
      </c>
      <c r="L62" s="106">
        <v>45208.865</v>
      </c>
      <c r="M62" s="106">
        <v>46640.81999999999</v>
      </c>
      <c r="N62" s="106">
        <v>48072.775</v>
      </c>
      <c r="O62" s="106">
        <v>49504.729999999996</v>
      </c>
      <c r="P62" s="106">
        <v>50936.685000000005</v>
      </c>
      <c r="Q62" s="106">
        <v>52368.64</v>
      </c>
      <c r="R62" s="106">
        <v>53800.595</v>
      </c>
      <c r="S62" s="106">
        <v>55232.55</v>
      </c>
      <c r="T62" s="106">
        <v>56255.375</v>
      </c>
      <c r="U62" s="106">
        <v>57278.2</v>
      </c>
      <c r="V62" s="106">
        <v>57789.6125</v>
      </c>
      <c r="W62" s="106">
        <v>58301.025</v>
      </c>
      <c r="X62" s="106">
        <v>58812.4375</v>
      </c>
      <c r="Y62" s="106">
        <v>59323.85</v>
      </c>
      <c r="Z62" s="112">
        <v>59835.2625</v>
      </c>
      <c r="AA62" s="127">
        <v>60346.675</v>
      </c>
      <c r="AB62" s="127">
        <v>60858.0875</v>
      </c>
      <c r="AC62" s="127">
        <v>61369.5</v>
      </c>
      <c r="AD62" s="129">
        <v>9</v>
      </c>
      <c r="AE62" s="19"/>
      <c r="AF62" s="3"/>
    </row>
    <row r="63" spans="1:32" ht="11.25" customHeight="1">
      <c r="A63" s="116">
        <v>10</v>
      </c>
      <c r="B63" s="106">
        <v>43630</v>
      </c>
      <c r="C63" s="106">
        <v>42845</v>
      </c>
      <c r="D63" s="106">
        <v>47265.83333333334</v>
      </c>
      <c r="E63" s="106">
        <v>42845</v>
      </c>
      <c r="F63" s="106">
        <v>38346.275</v>
      </c>
      <c r="G63" s="106">
        <v>39845.85</v>
      </c>
      <c r="H63" s="106">
        <v>41345.424999999996</v>
      </c>
      <c r="I63" s="106">
        <v>42845</v>
      </c>
      <c r="J63" s="106">
        <v>44344.575</v>
      </c>
      <c r="K63" s="106">
        <v>45844.15</v>
      </c>
      <c r="L63" s="106">
        <v>47343.725</v>
      </c>
      <c r="M63" s="106">
        <v>48843.299999999996</v>
      </c>
      <c r="N63" s="106">
        <v>50342.875</v>
      </c>
      <c r="O63" s="106">
        <v>51842.45</v>
      </c>
      <c r="P63" s="106">
        <v>53342.025</v>
      </c>
      <c r="Q63" s="106">
        <v>54841.6</v>
      </c>
      <c r="R63" s="106">
        <v>56341.174999999996</v>
      </c>
      <c r="S63" s="106">
        <v>57840.75000000001</v>
      </c>
      <c r="T63" s="106">
        <v>58911.875</v>
      </c>
      <c r="U63" s="106">
        <v>59982.99999999999</v>
      </c>
      <c r="V63" s="106">
        <v>60518.56250000001</v>
      </c>
      <c r="W63" s="106">
        <v>61054.125</v>
      </c>
      <c r="X63" s="106">
        <v>61589.6875</v>
      </c>
      <c r="Y63" s="106">
        <v>62125.25</v>
      </c>
      <c r="Z63" s="112">
        <v>62660.81249999999</v>
      </c>
      <c r="AA63" s="127">
        <v>63196.37500000001</v>
      </c>
      <c r="AB63" s="127">
        <v>63731.9375</v>
      </c>
      <c r="AC63" s="127">
        <v>64267.5</v>
      </c>
      <c r="AD63" s="129">
        <v>10</v>
      </c>
      <c r="AE63" s="19"/>
      <c r="AF63" s="3"/>
    </row>
    <row r="64" spans="1:32" ht="11.25" customHeight="1">
      <c r="A64" s="116">
        <v>11</v>
      </c>
      <c r="B64" s="106">
        <v>45731</v>
      </c>
      <c r="C64" s="106">
        <v>44908</v>
      </c>
      <c r="D64" s="106">
        <v>49541.91666666666</v>
      </c>
      <c r="E64" s="106">
        <v>44908</v>
      </c>
      <c r="F64" s="106">
        <v>40192.66</v>
      </c>
      <c r="G64" s="106">
        <v>41764.44</v>
      </c>
      <c r="H64" s="106">
        <v>43336.22</v>
      </c>
      <c r="I64" s="106">
        <v>44908</v>
      </c>
      <c r="J64" s="106">
        <v>46479.78</v>
      </c>
      <c r="K64" s="106">
        <v>48051.560000000005</v>
      </c>
      <c r="L64" s="106">
        <v>49623.34</v>
      </c>
      <c r="M64" s="106">
        <v>51195.119999999995</v>
      </c>
      <c r="N64" s="106">
        <v>52766.9</v>
      </c>
      <c r="O64" s="106">
        <v>54338.68</v>
      </c>
      <c r="P64" s="106">
        <v>55910.46000000001</v>
      </c>
      <c r="Q64" s="106">
        <v>57482.24</v>
      </c>
      <c r="R64" s="106">
        <v>59054.02</v>
      </c>
      <c r="S64" s="106">
        <v>60625.8</v>
      </c>
      <c r="T64" s="106">
        <v>61748.5</v>
      </c>
      <c r="U64" s="106">
        <v>62871.2</v>
      </c>
      <c r="V64" s="106">
        <v>63432.55</v>
      </c>
      <c r="W64" s="106">
        <v>63993.9</v>
      </c>
      <c r="X64" s="106">
        <v>64555.25</v>
      </c>
      <c r="Y64" s="106">
        <v>65116.6</v>
      </c>
      <c r="Z64" s="112">
        <v>65677.95</v>
      </c>
      <c r="AA64" s="127">
        <v>66239.3</v>
      </c>
      <c r="AB64" s="127">
        <v>66800.65000000001</v>
      </c>
      <c r="AC64" s="127">
        <v>67362</v>
      </c>
      <c r="AD64" s="129">
        <v>11</v>
      </c>
      <c r="AE64" s="19"/>
      <c r="AF64" s="3"/>
    </row>
    <row r="65" spans="1:32" ht="11.25" customHeight="1">
      <c r="A65" s="116">
        <v>12</v>
      </c>
      <c r="B65" s="106">
        <v>47966</v>
      </c>
      <c r="C65" s="106">
        <v>47103</v>
      </c>
      <c r="D65" s="106">
        <v>51963.16666666666</v>
      </c>
      <c r="E65" s="106">
        <v>47103</v>
      </c>
      <c r="F65" s="106">
        <v>42157.185</v>
      </c>
      <c r="G65" s="106">
        <v>43805.79</v>
      </c>
      <c r="H65" s="106">
        <v>45454.395</v>
      </c>
      <c r="I65" s="106">
        <v>47103</v>
      </c>
      <c r="J65" s="106">
        <v>48751.604999999996</v>
      </c>
      <c r="K65" s="106">
        <v>50400.21000000001</v>
      </c>
      <c r="L65" s="106">
        <v>52048.815</v>
      </c>
      <c r="M65" s="106">
        <v>53697.42</v>
      </c>
      <c r="N65" s="106">
        <v>55346.025</v>
      </c>
      <c r="O65" s="106">
        <v>56994.63</v>
      </c>
      <c r="P65" s="106">
        <v>58643.23500000001</v>
      </c>
      <c r="Q65" s="106">
        <v>60291.840000000004</v>
      </c>
      <c r="R65" s="106">
        <v>61940.445</v>
      </c>
      <c r="S65" s="106">
        <v>63589.05</v>
      </c>
      <c r="T65" s="106">
        <v>64766.625</v>
      </c>
      <c r="U65" s="106">
        <v>65944.2</v>
      </c>
      <c r="V65" s="106">
        <v>66532.9875</v>
      </c>
      <c r="W65" s="106">
        <v>67121.77500000001</v>
      </c>
      <c r="X65" s="106">
        <v>67710.5625</v>
      </c>
      <c r="Y65" s="106">
        <v>68299.34999999999</v>
      </c>
      <c r="Z65" s="112">
        <v>68888.1375</v>
      </c>
      <c r="AA65" s="127">
        <v>69476.925</v>
      </c>
      <c r="AB65" s="127">
        <v>70065.71250000001</v>
      </c>
      <c r="AC65" s="127">
        <v>70654.5</v>
      </c>
      <c r="AD65" s="129">
        <v>12</v>
      </c>
      <c r="AE65" s="19"/>
      <c r="AF65" s="3"/>
    </row>
    <row r="66" spans="1:32" ht="11.25" customHeight="1">
      <c r="A66" s="116">
        <v>13</v>
      </c>
      <c r="B66" s="106">
        <v>50342</v>
      </c>
      <c r="C66" s="106">
        <v>49436</v>
      </c>
      <c r="D66" s="106">
        <v>54537.16666666667</v>
      </c>
      <c r="E66" s="106">
        <v>49436</v>
      </c>
      <c r="F66" s="106">
        <v>44245.22</v>
      </c>
      <c r="G66" s="106">
        <v>45975.48</v>
      </c>
      <c r="H66" s="106">
        <v>47705.74</v>
      </c>
      <c r="I66" s="106">
        <v>49436</v>
      </c>
      <c r="J66" s="106">
        <v>51166.259999999995</v>
      </c>
      <c r="K66" s="106">
        <v>52896.520000000004</v>
      </c>
      <c r="L66" s="106">
        <v>54626.78</v>
      </c>
      <c r="M66" s="106">
        <v>56357.03999999999</v>
      </c>
      <c r="N66" s="106">
        <v>58087.3</v>
      </c>
      <c r="O66" s="106">
        <v>59817.56</v>
      </c>
      <c r="P66" s="106">
        <v>61547.82000000001</v>
      </c>
      <c r="Q66" s="106">
        <v>63278.08</v>
      </c>
      <c r="R66" s="106">
        <v>65008.34</v>
      </c>
      <c r="S66" s="106">
        <v>66738.6</v>
      </c>
      <c r="T66" s="106">
        <v>67974.5</v>
      </c>
      <c r="U66" s="106">
        <v>69210.4</v>
      </c>
      <c r="V66" s="106">
        <v>69828.35</v>
      </c>
      <c r="W66" s="106">
        <v>70446.3</v>
      </c>
      <c r="X66" s="106">
        <v>71064.25</v>
      </c>
      <c r="Y66" s="106">
        <v>71682.2</v>
      </c>
      <c r="Z66" s="112">
        <v>72300.15</v>
      </c>
      <c r="AA66" s="127">
        <v>72918.1</v>
      </c>
      <c r="AB66" s="127">
        <v>73536.05</v>
      </c>
      <c r="AC66" s="127">
        <v>74154</v>
      </c>
      <c r="AD66" s="129">
        <v>13</v>
      </c>
      <c r="AE66" s="19"/>
      <c r="AF66" s="3"/>
    </row>
    <row r="67" spans="1:32" ht="11.25" customHeight="1">
      <c r="A67" s="116">
        <v>14</v>
      </c>
      <c r="B67" s="106">
        <v>52859</v>
      </c>
      <c r="C67" s="106">
        <v>51908</v>
      </c>
      <c r="D67" s="106">
        <v>57263.91666666667</v>
      </c>
      <c r="E67" s="106">
        <v>51908</v>
      </c>
      <c r="F67" s="106">
        <v>46457.66</v>
      </c>
      <c r="G67" s="106">
        <v>48274.44</v>
      </c>
      <c r="H67" s="106">
        <v>50091.22</v>
      </c>
      <c r="I67" s="106">
        <v>51908</v>
      </c>
      <c r="J67" s="106">
        <v>53724.78</v>
      </c>
      <c r="K67" s="106">
        <v>55541.560000000005</v>
      </c>
      <c r="L67" s="106">
        <v>57358.34</v>
      </c>
      <c r="M67" s="106">
        <v>59175.119999999995</v>
      </c>
      <c r="N67" s="106">
        <v>60991.9</v>
      </c>
      <c r="O67" s="106">
        <v>62808.68</v>
      </c>
      <c r="P67" s="106">
        <v>64625.46000000001</v>
      </c>
      <c r="Q67" s="106">
        <v>66442.24</v>
      </c>
      <c r="R67" s="106">
        <v>68259.02</v>
      </c>
      <c r="S67" s="106">
        <v>70075.8</v>
      </c>
      <c r="T67" s="106">
        <v>71373.5</v>
      </c>
      <c r="U67" s="106">
        <v>72671.2</v>
      </c>
      <c r="V67" s="106">
        <v>73320.05</v>
      </c>
      <c r="W67" s="106">
        <v>73968.90000000001</v>
      </c>
      <c r="X67" s="106">
        <v>74617.75</v>
      </c>
      <c r="Y67" s="106">
        <v>75266.59999999999</v>
      </c>
      <c r="Z67" s="112">
        <v>75915.45</v>
      </c>
      <c r="AA67" s="127">
        <v>76564.3</v>
      </c>
      <c r="AB67" s="127">
        <v>77213.15000000001</v>
      </c>
      <c r="AC67" s="127">
        <v>77862</v>
      </c>
      <c r="AD67" s="129">
        <v>14</v>
      </c>
      <c r="AE67" s="19"/>
      <c r="AF67" s="3"/>
    </row>
    <row r="68" spans="1:32" ht="11.25" customHeight="1">
      <c r="A68" s="116">
        <v>15</v>
      </c>
      <c r="B68" s="106">
        <v>55521</v>
      </c>
      <c r="C68" s="106">
        <v>54522</v>
      </c>
      <c r="D68" s="106">
        <v>60147.75</v>
      </c>
      <c r="E68" s="106">
        <v>54522</v>
      </c>
      <c r="F68" s="106">
        <v>48797.19</v>
      </c>
      <c r="G68" s="106">
        <v>50705.46</v>
      </c>
      <c r="H68" s="106">
        <v>52613.729999999996</v>
      </c>
      <c r="I68" s="106">
        <v>54522</v>
      </c>
      <c r="J68" s="106">
        <v>56430.27</v>
      </c>
      <c r="K68" s="106">
        <v>58338.54</v>
      </c>
      <c r="L68" s="106">
        <v>60246.81</v>
      </c>
      <c r="M68" s="106">
        <v>62155.079999999994</v>
      </c>
      <c r="N68" s="106">
        <v>64063.350000000006</v>
      </c>
      <c r="O68" s="106">
        <v>65971.62</v>
      </c>
      <c r="P68" s="106">
        <v>67879.89</v>
      </c>
      <c r="Q68" s="106">
        <v>69788.16</v>
      </c>
      <c r="R68" s="106">
        <v>71696.43</v>
      </c>
      <c r="S68" s="106">
        <v>73604.70000000001</v>
      </c>
      <c r="T68" s="106">
        <v>74967.75</v>
      </c>
      <c r="U68" s="106">
        <v>76330.79999999999</v>
      </c>
      <c r="V68" s="106">
        <v>77012.32500000001</v>
      </c>
      <c r="W68" s="106">
        <v>77693.85</v>
      </c>
      <c r="X68" s="106">
        <v>78375.375</v>
      </c>
      <c r="Y68" s="106">
        <v>79056.9</v>
      </c>
      <c r="Z68" s="112">
        <v>79738.42499999999</v>
      </c>
      <c r="AA68" s="127">
        <v>80419.95000000001</v>
      </c>
      <c r="AB68" s="127">
        <v>81101.475</v>
      </c>
      <c r="AC68" s="127">
        <v>81783</v>
      </c>
      <c r="AD68" s="129">
        <v>15</v>
      </c>
      <c r="AE68" s="19"/>
      <c r="AF68" s="3"/>
    </row>
    <row r="69" spans="1:32" ht="11.25" customHeight="1">
      <c r="A69" s="116">
        <v>16</v>
      </c>
      <c r="B69" s="106">
        <v>58330</v>
      </c>
      <c r="C69" s="106">
        <v>57280</v>
      </c>
      <c r="D69" s="106">
        <v>63190.83333333333</v>
      </c>
      <c r="E69" s="106">
        <v>57280</v>
      </c>
      <c r="F69" s="106">
        <v>51265.6</v>
      </c>
      <c r="G69" s="106">
        <v>53270.4</v>
      </c>
      <c r="H69" s="106">
        <v>55275.2</v>
      </c>
      <c r="I69" s="106">
        <v>57280</v>
      </c>
      <c r="J69" s="106">
        <v>59284.799999999996</v>
      </c>
      <c r="K69" s="106">
        <v>61289.600000000006</v>
      </c>
      <c r="L69" s="106">
        <v>63294.4</v>
      </c>
      <c r="M69" s="106">
        <v>65299.2</v>
      </c>
      <c r="N69" s="106">
        <v>67304</v>
      </c>
      <c r="O69" s="106">
        <v>69308.8</v>
      </c>
      <c r="P69" s="106">
        <v>71313.6</v>
      </c>
      <c r="Q69" s="106">
        <v>73318.40000000001</v>
      </c>
      <c r="R69" s="106">
        <v>75323.2</v>
      </c>
      <c r="S69" s="106">
        <v>77328</v>
      </c>
      <c r="T69" s="106">
        <v>78760</v>
      </c>
      <c r="U69" s="106">
        <v>80192</v>
      </c>
      <c r="V69" s="106">
        <v>80908</v>
      </c>
      <c r="W69" s="106">
        <v>81624</v>
      </c>
      <c r="X69" s="106">
        <v>82340</v>
      </c>
      <c r="Y69" s="106">
        <v>83056</v>
      </c>
      <c r="Z69" s="112">
        <v>83772</v>
      </c>
      <c r="AA69" s="127">
        <v>84488</v>
      </c>
      <c r="AB69" s="127">
        <v>85204</v>
      </c>
      <c r="AC69" s="127">
        <v>85920</v>
      </c>
      <c r="AD69" s="129">
        <v>16</v>
      </c>
      <c r="AE69" s="19"/>
      <c r="AF69" s="3"/>
    </row>
    <row r="70" spans="1:32" ht="11.25" customHeight="1">
      <c r="A70" s="116">
        <v>17</v>
      </c>
      <c r="B70" s="106">
        <v>61288</v>
      </c>
      <c r="C70" s="106">
        <v>60185</v>
      </c>
      <c r="D70" s="106">
        <v>66395.33333333333</v>
      </c>
      <c r="E70" s="106">
        <v>60185</v>
      </c>
      <c r="F70" s="106">
        <v>53865.575000000004</v>
      </c>
      <c r="G70" s="106">
        <v>55972.05</v>
      </c>
      <c r="H70" s="106">
        <v>58078.525</v>
      </c>
      <c r="I70" s="106">
        <v>60185</v>
      </c>
      <c r="J70" s="106">
        <v>62291.475</v>
      </c>
      <c r="K70" s="106">
        <v>64397.950000000004</v>
      </c>
      <c r="L70" s="106">
        <v>66504.425</v>
      </c>
      <c r="M70" s="106">
        <v>68610.9</v>
      </c>
      <c r="N70" s="106">
        <v>70717.375</v>
      </c>
      <c r="O70" s="106">
        <v>72823.84999999999</v>
      </c>
      <c r="P70" s="106">
        <v>74930.32500000001</v>
      </c>
      <c r="Q70" s="106">
        <v>77036.8</v>
      </c>
      <c r="R70" s="106">
        <v>79143.275</v>
      </c>
      <c r="S70" s="106">
        <v>81249.75</v>
      </c>
      <c r="T70" s="106">
        <v>82754.375</v>
      </c>
      <c r="U70" s="106">
        <v>84259</v>
      </c>
      <c r="V70" s="106">
        <v>85011.3125</v>
      </c>
      <c r="W70" s="106">
        <v>85763.625</v>
      </c>
      <c r="X70" s="106">
        <v>86515.9375</v>
      </c>
      <c r="Y70" s="106">
        <v>87268.25</v>
      </c>
      <c r="Z70" s="112">
        <v>88020.5625</v>
      </c>
      <c r="AA70" s="127">
        <v>88772.875</v>
      </c>
      <c r="AB70" s="127">
        <v>89525.1875</v>
      </c>
      <c r="AC70" s="127">
        <v>90277.5</v>
      </c>
      <c r="AD70" s="129">
        <v>17</v>
      </c>
      <c r="AE70" s="19"/>
      <c r="AF70" s="3"/>
    </row>
    <row r="71" spans="1:32" ht="11.25" customHeight="1">
      <c r="A71" s="116">
        <v>18</v>
      </c>
      <c r="B71" s="106">
        <v>64397</v>
      </c>
      <c r="C71" s="106">
        <v>63238</v>
      </c>
      <c r="D71" s="106">
        <v>69763.41666666667</v>
      </c>
      <c r="E71" s="106">
        <v>63238</v>
      </c>
      <c r="F71" s="106">
        <v>56598.01</v>
      </c>
      <c r="G71" s="106">
        <v>58811.340000000004</v>
      </c>
      <c r="H71" s="106">
        <v>61024.67</v>
      </c>
      <c r="I71" s="106">
        <v>63238</v>
      </c>
      <c r="J71" s="106">
        <v>65451.329999999994</v>
      </c>
      <c r="K71" s="106">
        <v>67664.66</v>
      </c>
      <c r="L71" s="106">
        <v>69877.99</v>
      </c>
      <c r="M71" s="106">
        <v>72091.31999999999</v>
      </c>
      <c r="N71" s="106">
        <v>74304.65000000001</v>
      </c>
      <c r="O71" s="106">
        <v>76517.98</v>
      </c>
      <c r="P71" s="106">
        <v>78731.31000000001</v>
      </c>
      <c r="Q71" s="106">
        <v>80944.64</v>
      </c>
      <c r="R71" s="106">
        <v>83157.97</v>
      </c>
      <c r="S71" s="106">
        <v>85371.3</v>
      </c>
      <c r="T71" s="106">
        <v>86952.25</v>
      </c>
      <c r="U71" s="106">
        <v>88533.2</v>
      </c>
      <c r="V71" s="106">
        <v>89323.675</v>
      </c>
      <c r="W71" s="106">
        <v>90114.15000000001</v>
      </c>
      <c r="X71" s="106">
        <v>90904.625</v>
      </c>
      <c r="Y71" s="106">
        <v>91695.09999999999</v>
      </c>
      <c r="Z71" s="112">
        <v>92485.575</v>
      </c>
      <c r="AA71" s="127">
        <v>93276.05</v>
      </c>
      <c r="AB71" s="127">
        <v>94066.52500000001</v>
      </c>
      <c r="AC71" s="127">
        <v>94857</v>
      </c>
      <c r="AD71" s="129">
        <v>18</v>
      </c>
      <c r="AE71" s="19"/>
      <c r="AF71" s="3"/>
    </row>
    <row r="72" spans="1:32" ht="11.25" customHeight="1">
      <c r="A72" s="116">
        <v>19</v>
      </c>
      <c r="B72" s="106">
        <v>67663</v>
      </c>
      <c r="C72" s="106">
        <v>66445</v>
      </c>
      <c r="D72" s="106">
        <v>73301.58333333333</v>
      </c>
      <c r="E72" s="106">
        <v>66445</v>
      </c>
      <c r="F72" s="106">
        <v>59468.275</v>
      </c>
      <c r="G72" s="106">
        <v>61793.850000000006</v>
      </c>
      <c r="H72" s="106">
        <v>64119.424999999996</v>
      </c>
      <c r="I72" s="106">
        <v>66445</v>
      </c>
      <c r="J72" s="106">
        <v>68770.575</v>
      </c>
      <c r="K72" s="106">
        <v>71096.15000000001</v>
      </c>
      <c r="L72" s="106">
        <v>73421.725</v>
      </c>
      <c r="M72" s="106">
        <v>75747.29999999999</v>
      </c>
      <c r="N72" s="106">
        <v>78072.875</v>
      </c>
      <c r="O72" s="106">
        <v>80398.45</v>
      </c>
      <c r="P72" s="106">
        <v>82724.02500000001</v>
      </c>
      <c r="Q72" s="106">
        <v>85049.6</v>
      </c>
      <c r="R72" s="106">
        <v>87375.175</v>
      </c>
      <c r="S72" s="106">
        <v>89700.75</v>
      </c>
      <c r="T72" s="106">
        <v>91361.875</v>
      </c>
      <c r="U72" s="106">
        <v>93023</v>
      </c>
      <c r="V72" s="106">
        <v>93853.5625</v>
      </c>
      <c r="W72" s="106">
        <v>94684.125</v>
      </c>
      <c r="X72" s="106">
        <v>95514.6875</v>
      </c>
      <c r="Y72" s="106">
        <v>96345.25</v>
      </c>
      <c r="Z72" s="112">
        <v>97175.8125</v>
      </c>
      <c r="AA72" s="127">
        <v>98006.375</v>
      </c>
      <c r="AB72" s="127">
        <v>98836.9375</v>
      </c>
      <c r="AC72" s="127">
        <v>99667.5</v>
      </c>
      <c r="AD72" s="129">
        <v>19</v>
      </c>
      <c r="AE72" s="19"/>
      <c r="AF72" s="3"/>
    </row>
    <row r="73" spans="1:32" ht="11.25" customHeight="1">
      <c r="A73" s="116">
        <v>20</v>
      </c>
      <c r="B73" s="106">
        <v>71084</v>
      </c>
      <c r="C73" s="106">
        <v>69804</v>
      </c>
      <c r="D73" s="106">
        <v>77007.66666666667</v>
      </c>
      <c r="E73" s="106">
        <v>69804</v>
      </c>
      <c r="F73" s="106">
        <v>62474.58</v>
      </c>
      <c r="G73" s="106">
        <v>64917.72</v>
      </c>
      <c r="H73" s="106">
        <v>67360.86</v>
      </c>
      <c r="I73" s="106">
        <v>69804</v>
      </c>
      <c r="J73" s="106">
        <v>72247.14</v>
      </c>
      <c r="K73" s="106">
        <v>74690.28</v>
      </c>
      <c r="L73" s="106">
        <v>77133.42</v>
      </c>
      <c r="M73" s="106">
        <v>79576.56</v>
      </c>
      <c r="N73" s="106">
        <v>82019.7</v>
      </c>
      <c r="O73" s="106">
        <v>84462.84</v>
      </c>
      <c r="P73" s="106">
        <v>86905.98000000001</v>
      </c>
      <c r="Q73" s="106">
        <v>89349.12</v>
      </c>
      <c r="R73" s="106">
        <v>91792.26</v>
      </c>
      <c r="S73" s="106">
        <v>94235.40000000001</v>
      </c>
      <c r="T73" s="106">
        <v>95980.5</v>
      </c>
      <c r="U73" s="106">
        <v>97725.59999999999</v>
      </c>
      <c r="V73" s="106">
        <v>98598.15000000001</v>
      </c>
      <c r="W73" s="106">
        <v>99470.7</v>
      </c>
      <c r="X73" s="106">
        <v>100343.25</v>
      </c>
      <c r="Y73" s="106">
        <v>101215.8</v>
      </c>
      <c r="Z73" s="112">
        <v>102088.34999999999</v>
      </c>
      <c r="AA73" s="127">
        <v>102960.90000000001</v>
      </c>
      <c r="AB73" s="127">
        <v>103833.45</v>
      </c>
      <c r="AC73" s="127">
        <v>104706</v>
      </c>
      <c r="AD73" s="129">
        <v>20</v>
      </c>
      <c r="AE73" s="19"/>
      <c r="AF73" s="3"/>
    </row>
    <row r="74" spans="1:32" ht="11.25" customHeight="1">
      <c r="A74" s="116">
        <v>21</v>
      </c>
      <c r="B74" s="106">
        <v>74665</v>
      </c>
      <c r="C74" s="106">
        <v>73321</v>
      </c>
      <c r="D74" s="106">
        <v>80887.08333333333</v>
      </c>
      <c r="E74" s="106">
        <v>73321</v>
      </c>
      <c r="F74" s="106">
        <v>65622.295</v>
      </c>
      <c r="G74" s="106">
        <v>68188.53</v>
      </c>
      <c r="H74" s="106">
        <v>70754.765</v>
      </c>
      <c r="I74" s="106">
        <v>73321</v>
      </c>
      <c r="J74" s="106">
        <v>75887.235</v>
      </c>
      <c r="K74" s="106">
        <v>78453.47</v>
      </c>
      <c r="L74" s="106">
        <v>81019.705</v>
      </c>
      <c r="M74" s="106">
        <v>83585.93999999999</v>
      </c>
      <c r="N74" s="106">
        <v>86152.175</v>
      </c>
      <c r="O74" s="106">
        <v>88718.41</v>
      </c>
      <c r="P74" s="106">
        <v>91284.645</v>
      </c>
      <c r="Q74" s="106">
        <v>93850.88</v>
      </c>
      <c r="R74" s="106">
        <v>96417.11499999999</v>
      </c>
      <c r="S74" s="106">
        <v>98983.35</v>
      </c>
      <c r="T74" s="106">
        <v>100816.375</v>
      </c>
      <c r="U74" s="106">
        <v>102649.4</v>
      </c>
      <c r="V74" s="106">
        <v>103565.9125</v>
      </c>
      <c r="W74" s="106">
        <v>104482.425</v>
      </c>
      <c r="X74" s="106">
        <v>105398.9375</v>
      </c>
      <c r="Y74" s="106">
        <v>106315.45</v>
      </c>
      <c r="Z74" s="112">
        <v>107231.9625</v>
      </c>
      <c r="AA74" s="127">
        <v>108148.475</v>
      </c>
      <c r="AB74" s="127">
        <v>109064.9875</v>
      </c>
      <c r="AC74" s="127">
        <v>109981.5</v>
      </c>
      <c r="AD74" s="129">
        <v>21</v>
      </c>
      <c r="AE74" s="19"/>
      <c r="AF74" s="3"/>
    </row>
    <row r="75" spans="1:32" ht="11.25" customHeight="1">
      <c r="A75" s="116">
        <v>22</v>
      </c>
      <c r="B75" s="106">
        <v>78408</v>
      </c>
      <c r="C75" s="106">
        <v>76997</v>
      </c>
      <c r="D75" s="106">
        <v>84942</v>
      </c>
      <c r="E75" s="106">
        <v>76997</v>
      </c>
      <c r="F75" s="106">
        <v>68912.315</v>
      </c>
      <c r="G75" s="106">
        <v>71607.21</v>
      </c>
      <c r="H75" s="106">
        <v>74302.105</v>
      </c>
      <c r="I75" s="106">
        <v>76997</v>
      </c>
      <c r="J75" s="106">
        <v>79691.89499999999</v>
      </c>
      <c r="K75" s="106">
        <v>82386.79000000001</v>
      </c>
      <c r="L75" s="106">
        <v>85081.685</v>
      </c>
      <c r="M75" s="106">
        <v>87776.57999999999</v>
      </c>
      <c r="N75" s="106">
        <v>90471.475</v>
      </c>
      <c r="O75" s="106">
        <v>93166.37</v>
      </c>
      <c r="P75" s="106">
        <v>95861.26500000001</v>
      </c>
      <c r="Q75" s="106">
        <v>98556.16</v>
      </c>
      <c r="R75" s="106">
        <v>101251.055</v>
      </c>
      <c r="S75" s="106">
        <v>103945.95000000001</v>
      </c>
      <c r="T75" s="106">
        <v>105870.875</v>
      </c>
      <c r="U75" s="106">
        <v>107795.79999999999</v>
      </c>
      <c r="V75" s="106">
        <v>108758.26250000001</v>
      </c>
      <c r="W75" s="106">
        <v>109720.725</v>
      </c>
      <c r="X75" s="106">
        <v>110683.1875</v>
      </c>
      <c r="Y75" s="106">
        <v>111645.65</v>
      </c>
      <c r="Z75" s="112">
        <v>112608.11249999999</v>
      </c>
      <c r="AA75" s="127">
        <v>113570.57500000001</v>
      </c>
      <c r="AB75" s="127">
        <v>114533.0375</v>
      </c>
      <c r="AC75" s="127">
        <v>115495.5</v>
      </c>
      <c r="AD75" s="129">
        <v>22</v>
      </c>
      <c r="AE75" s="19"/>
      <c r="AF75" s="3"/>
    </row>
    <row r="76" spans="1:32" ht="11.25" customHeight="1">
      <c r="A76" s="116">
        <v>23</v>
      </c>
      <c r="B76" s="106">
        <v>82315</v>
      </c>
      <c r="C76" s="106">
        <v>80833</v>
      </c>
      <c r="D76" s="106">
        <v>89174.58333333331</v>
      </c>
      <c r="E76" s="106">
        <v>80833</v>
      </c>
      <c r="F76" s="106">
        <v>72345.535</v>
      </c>
      <c r="G76" s="106">
        <v>75174.69</v>
      </c>
      <c r="H76" s="106">
        <v>78003.845</v>
      </c>
      <c r="I76" s="106">
        <v>80833</v>
      </c>
      <c r="J76" s="106">
        <v>83662.155</v>
      </c>
      <c r="K76" s="106">
        <v>86491.31000000001</v>
      </c>
      <c r="L76" s="106">
        <v>89320.465</v>
      </c>
      <c r="M76" s="106">
        <v>92149.62</v>
      </c>
      <c r="N76" s="106">
        <v>94978.77500000001</v>
      </c>
      <c r="O76" s="106">
        <v>97807.93</v>
      </c>
      <c r="P76" s="106">
        <v>100637.085</v>
      </c>
      <c r="Q76" s="106">
        <v>103466.24</v>
      </c>
      <c r="R76" s="106">
        <v>106295.39499999999</v>
      </c>
      <c r="S76" s="106">
        <v>109124.55</v>
      </c>
      <c r="T76" s="106">
        <v>111145.375</v>
      </c>
      <c r="U76" s="106">
        <v>113166.2</v>
      </c>
      <c r="V76" s="106">
        <v>114176.6125</v>
      </c>
      <c r="W76" s="106">
        <v>115187.02500000001</v>
      </c>
      <c r="X76" s="106">
        <v>116197.4375</v>
      </c>
      <c r="Y76" s="106">
        <v>117207.84999999999</v>
      </c>
      <c r="Z76" s="112">
        <v>118218.2625</v>
      </c>
      <c r="AA76" s="127">
        <v>119228.675</v>
      </c>
      <c r="AB76" s="127">
        <v>120239.08750000001</v>
      </c>
      <c r="AC76" s="127">
        <v>121249.5</v>
      </c>
      <c r="AD76" s="129">
        <v>23</v>
      </c>
      <c r="AE76" s="19"/>
      <c r="AF76" s="3"/>
    </row>
    <row r="77" spans="1:32" ht="11.25" customHeight="1">
      <c r="A77" s="116">
        <v>24</v>
      </c>
      <c r="B77" s="106">
        <v>86387</v>
      </c>
      <c r="C77" s="106">
        <v>84832</v>
      </c>
      <c r="D77" s="106">
        <v>93585.91666666669</v>
      </c>
      <c r="E77" s="106">
        <v>84832</v>
      </c>
      <c r="F77" s="106">
        <v>75924.64</v>
      </c>
      <c r="G77" s="106">
        <v>78893.76000000001</v>
      </c>
      <c r="H77" s="106">
        <v>81862.87999999999</v>
      </c>
      <c r="I77" s="106">
        <v>84832</v>
      </c>
      <c r="J77" s="106">
        <v>87801.12</v>
      </c>
      <c r="K77" s="106">
        <v>90770.24</v>
      </c>
      <c r="L77" s="106">
        <v>93739.36</v>
      </c>
      <c r="M77" s="106">
        <v>96708.48</v>
      </c>
      <c r="N77" s="106">
        <v>99677.6</v>
      </c>
      <c r="O77" s="106">
        <v>102646.72</v>
      </c>
      <c r="P77" s="106">
        <v>105615.84000000001</v>
      </c>
      <c r="Q77" s="106">
        <v>108584.96</v>
      </c>
      <c r="R77" s="106">
        <v>111554.08</v>
      </c>
      <c r="S77" s="106">
        <v>114523.20000000001</v>
      </c>
      <c r="T77" s="106">
        <v>116644</v>
      </c>
      <c r="U77" s="106">
        <v>118764.79999999999</v>
      </c>
      <c r="V77" s="106">
        <v>119825.20000000001</v>
      </c>
      <c r="W77" s="106">
        <v>120885.6</v>
      </c>
      <c r="X77" s="106">
        <v>121946</v>
      </c>
      <c r="Y77" s="106">
        <v>123006.4</v>
      </c>
      <c r="Z77" s="112">
        <v>124066.79999999999</v>
      </c>
      <c r="AA77" s="127">
        <v>125127.20000000001</v>
      </c>
      <c r="AB77" s="127">
        <v>126187.6</v>
      </c>
      <c r="AC77" s="127">
        <v>127248</v>
      </c>
      <c r="AD77" s="129">
        <v>24</v>
      </c>
      <c r="AE77" s="19"/>
      <c r="AF77" s="3"/>
    </row>
    <row r="78" spans="1:32" ht="11.25" customHeight="1">
      <c r="A78" s="116">
        <v>25</v>
      </c>
      <c r="B78" s="106">
        <v>90629</v>
      </c>
      <c r="C78" s="106">
        <v>88998</v>
      </c>
      <c r="D78" s="106">
        <v>98181.41666666669</v>
      </c>
      <c r="E78" s="106">
        <v>88998</v>
      </c>
      <c r="F78" s="106">
        <v>79653.21</v>
      </c>
      <c r="G78" s="106">
        <v>82768.14</v>
      </c>
      <c r="H78" s="106">
        <v>85883.06999999999</v>
      </c>
      <c r="I78" s="106">
        <v>88998</v>
      </c>
      <c r="J78" s="106">
        <v>92112.93</v>
      </c>
      <c r="K78" s="106">
        <v>95227.86</v>
      </c>
      <c r="L78" s="106">
        <v>98342.79</v>
      </c>
      <c r="M78" s="106">
        <v>101457.71999999999</v>
      </c>
      <c r="N78" s="106">
        <v>104572.65000000001</v>
      </c>
      <c r="O78" s="106">
        <v>107687.58</v>
      </c>
      <c r="P78" s="106">
        <v>110802.51000000001</v>
      </c>
      <c r="Q78" s="106">
        <v>113917.44</v>
      </c>
      <c r="R78" s="106">
        <v>117032.37</v>
      </c>
      <c r="S78" s="106">
        <v>120147.3</v>
      </c>
      <c r="T78" s="106">
        <v>122372.25</v>
      </c>
      <c r="U78" s="106">
        <v>124597.2</v>
      </c>
      <c r="V78" s="106">
        <v>125709.675</v>
      </c>
      <c r="W78" s="106">
        <v>126822.15000000001</v>
      </c>
      <c r="X78" s="106">
        <v>127934.625</v>
      </c>
      <c r="Y78" s="106">
        <v>129047.09999999999</v>
      </c>
      <c r="Z78" s="112">
        <v>130159.575</v>
      </c>
      <c r="AA78" s="127">
        <v>131272.05000000002</v>
      </c>
      <c r="AB78" s="127">
        <v>132384.525</v>
      </c>
      <c r="AC78" s="127">
        <v>133497</v>
      </c>
      <c r="AD78" s="129">
        <v>25</v>
      </c>
      <c r="AE78" s="19"/>
      <c r="AF78" s="3"/>
    </row>
    <row r="79" spans="1:32" ht="11.25" customHeight="1">
      <c r="A79" s="116">
        <v>26</v>
      </c>
      <c r="B79" s="106">
        <v>95041</v>
      </c>
      <c r="C79" s="106">
        <v>93330</v>
      </c>
      <c r="D79" s="106">
        <v>102961.08333333331</v>
      </c>
      <c r="E79" s="106">
        <v>93330</v>
      </c>
      <c r="F79" s="106">
        <v>83530.35</v>
      </c>
      <c r="G79" s="106">
        <v>86796.90000000001</v>
      </c>
      <c r="H79" s="106">
        <v>90063.45</v>
      </c>
      <c r="I79" s="106">
        <v>93330</v>
      </c>
      <c r="J79" s="106">
        <v>96596.54999999999</v>
      </c>
      <c r="K79" s="106">
        <v>99863.1</v>
      </c>
      <c r="L79" s="106">
        <v>103129.65</v>
      </c>
      <c r="M79" s="106">
        <v>106396.2</v>
      </c>
      <c r="N79" s="106">
        <v>109662.75</v>
      </c>
      <c r="O79" s="106">
        <v>112929.3</v>
      </c>
      <c r="P79" s="106">
        <v>116195.85</v>
      </c>
      <c r="Q79" s="106">
        <v>119462.40000000001</v>
      </c>
      <c r="R79" s="106">
        <v>122728.95</v>
      </c>
      <c r="S79" s="106">
        <v>125995.50000000001</v>
      </c>
      <c r="T79" s="106">
        <v>128328.75</v>
      </c>
      <c r="U79" s="106">
        <v>130661.99999999999</v>
      </c>
      <c r="V79" s="106">
        <v>131828.625</v>
      </c>
      <c r="W79" s="106">
        <v>132995.25</v>
      </c>
      <c r="X79" s="106">
        <v>134161.875</v>
      </c>
      <c r="Y79" s="106">
        <v>135328.5</v>
      </c>
      <c r="Z79" s="112">
        <v>136495.125</v>
      </c>
      <c r="AA79" s="127">
        <v>137661.75</v>
      </c>
      <c r="AB79" s="127">
        <v>138828.375</v>
      </c>
      <c r="AC79" s="127">
        <v>139995</v>
      </c>
      <c r="AD79" s="129">
        <v>26</v>
      </c>
      <c r="AE79" s="19"/>
      <c r="AF79" s="3"/>
    </row>
    <row r="80" spans="1:32" ht="11.25" customHeight="1">
      <c r="A80" s="116">
        <v>27</v>
      </c>
      <c r="B80" s="106">
        <v>99627</v>
      </c>
      <c r="C80" s="106">
        <v>97834</v>
      </c>
      <c r="D80" s="106">
        <v>107929.25</v>
      </c>
      <c r="E80" s="106">
        <v>97834</v>
      </c>
      <c r="F80" s="106">
        <v>87561.43000000001</v>
      </c>
      <c r="G80" s="106">
        <v>90985.62000000001</v>
      </c>
      <c r="H80" s="106">
        <v>94409.81</v>
      </c>
      <c r="I80" s="106">
        <v>97834</v>
      </c>
      <c r="J80" s="106">
        <v>101258.18999999999</v>
      </c>
      <c r="K80" s="106">
        <v>104682.38</v>
      </c>
      <c r="L80" s="106">
        <v>108106.56999999999</v>
      </c>
      <c r="M80" s="106">
        <v>111530.76</v>
      </c>
      <c r="N80" s="106">
        <v>114954.95</v>
      </c>
      <c r="O80" s="106">
        <v>118379.14</v>
      </c>
      <c r="P80" s="106">
        <v>121803.33000000002</v>
      </c>
      <c r="Q80" s="106">
        <v>125227.52</v>
      </c>
      <c r="R80" s="106">
        <v>128651.70999999999</v>
      </c>
      <c r="S80" s="106">
        <v>132075.9</v>
      </c>
      <c r="T80" s="106">
        <v>134521.75</v>
      </c>
      <c r="U80" s="106">
        <v>136967.6</v>
      </c>
      <c r="V80" s="106">
        <v>138190.525</v>
      </c>
      <c r="W80" s="106">
        <v>139413.45</v>
      </c>
      <c r="X80" s="106">
        <v>140636.375</v>
      </c>
      <c r="Y80" s="106">
        <v>141859.3</v>
      </c>
      <c r="Z80" s="112">
        <v>143082.225</v>
      </c>
      <c r="AA80" s="127">
        <v>144305.15</v>
      </c>
      <c r="AB80" s="127">
        <v>145528.075</v>
      </c>
      <c r="AC80" s="127">
        <v>146751</v>
      </c>
      <c r="AD80" s="129">
        <v>27</v>
      </c>
      <c r="AE80" s="19"/>
      <c r="AF80" s="3"/>
    </row>
    <row r="81" spans="1:32" ht="11.25" customHeight="1">
      <c r="A81" s="116">
        <v>28</v>
      </c>
      <c r="B81" s="106">
        <v>104388</v>
      </c>
      <c r="C81" s="106">
        <v>102509</v>
      </c>
      <c r="D81" s="106">
        <v>113087</v>
      </c>
      <c r="E81" s="106">
        <v>102509</v>
      </c>
      <c r="F81" s="106">
        <v>91745.55500000001</v>
      </c>
      <c r="G81" s="106">
        <v>95333.37000000001</v>
      </c>
      <c r="H81" s="106">
        <v>98921.185</v>
      </c>
      <c r="I81" s="106">
        <v>102509</v>
      </c>
      <c r="J81" s="106">
        <v>106096.81499999999</v>
      </c>
      <c r="K81" s="106">
        <v>109684.63</v>
      </c>
      <c r="L81" s="106">
        <v>113272.44499999999</v>
      </c>
      <c r="M81" s="106">
        <v>116860.26</v>
      </c>
      <c r="N81" s="106">
        <v>120448.07500000001</v>
      </c>
      <c r="O81" s="106">
        <v>124035.89</v>
      </c>
      <c r="P81" s="106">
        <v>127623.70500000002</v>
      </c>
      <c r="Q81" s="106">
        <v>131211.52</v>
      </c>
      <c r="R81" s="106">
        <v>134799.335</v>
      </c>
      <c r="S81" s="106">
        <v>138387.15000000002</v>
      </c>
      <c r="T81" s="106">
        <v>140949.875</v>
      </c>
      <c r="U81" s="106">
        <v>143512.59999999998</v>
      </c>
      <c r="V81" s="106">
        <v>144793.96250000002</v>
      </c>
      <c r="W81" s="106">
        <v>146075.325</v>
      </c>
      <c r="X81" s="106">
        <v>147356.6875</v>
      </c>
      <c r="Y81" s="106">
        <v>148638.05</v>
      </c>
      <c r="Z81" s="112">
        <v>149919.41249999998</v>
      </c>
      <c r="AA81" s="127">
        <v>151200.77500000002</v>
      </c>
      <c r="AB81" s="127">
        <v>152482.1375</v>
      </c>
      <c r="AC81" s="127">
        <v>153763.5</v>
      </c>
      <c r="AD81" s="129">
        <v>28</v>
      </c>
      <c r="AE81" s="19"/>
      <c r="AF81" s="3"/>
    </row>
    <row r="82" spans="1:32" ht="11.25" customHeight="1">
      <c r="A82" s="116">
        <v>29</v>
      </c>
      <c r="B82" s="106">
        <v>109327</v>
      </c>
      <c r="C82" s="106">
        <v>107359</v>
      </c>
      <c r="D82" s="106">
        <v>118437.58333333334</v>
      </c>
      <c r="E82" s="106">
        <v>107359</v>
      </c>
      <c r="F82" s="106">
        <v>96086.30500000001</v>
      </c>
      <c r="G82" s="106">
        <v>99843.87000000001</v>
      </c>
      <c r="H82" s="106">
        <v>103601.435</v>
      </c>
      <c r="I82" s="106">
        <v>107359</v>
      </c>
      <c r="J82" s="106">
        <v>111116.56499999999</v>
      </c>
      <c r="K82" s="106">
        <v>114874.13</v>
      </c>
      <c r="L82" s="106">
        <v>118631.69499999999</v>
      </c>
      <c r="M82" s="106">
        <v>122389.26</v>
      </c>
      <c r="N82" s="106">
        <v>126146.82500000001</v>
      </c>
      <c r="O82" s="106">
        <v>129904.39</v>
      </c>
      <c r="P82" s="106">
        <v>133661.95500000002</v>
      </c>
      <c r="Q82" s="106">
        <v>137419.52</v>
      </c>
      <c r="R82" s="106">
        <v>141177.085</v>
      </c>
      <c r="S82" s="106">
        <v>144934.65000000002</v>
      </c>
      <c r="T82" s="106">
        <v>147618.625</v>
      </c>
      <c r="U82" s="106">
        <v>150302.59999999998</v>
      </c>
      <c r="V82" s="106">
        <v>151644.58750000002</v>
      </c>
      <c r="W82" s="106">
        <v>152986.575</v>
      </c>
      <c r="X82" s="106">
        <v>154328.5625</v>
      </c>
      <c r="Y82" s="106">
        <v>155670.55</v>
      </c>
      <c r="Z82" s="112">
        <v>157012.53749999998</v>
      </c>
      <c r="AA82" s="127">
        <v>158354.52500000002</v>
      </c>
      <c r="AB82" s="127">
        <v>159696.5125</v>
      </c>
      <c r="AC82" s="127">
        <v>161038.5</v>
      </c>
      <c r="AD82" s="129">
        <v>29</v>
      </c>
      <c r="AE82" s="19"/>
      <c r="AF82" s="3"/>
    </row>
    <row r="83" spans="1:32" ht="11.25" customHeight="1">
      <c r="A83" s="116">
        <v>30</v>
      </c>
      <c r="B83" s="106">
        <v>114444</v>
      </c>
      <c r="C83" s="106">
        <v>112384</v>
      </c>
      <c r="D83" s="106">
        <v>123981</v>
      </c>
      <c r="E83" s="106">
        <v>112384</v>
      </c>
      <c r="F83" s="106">
        <v>100583.68000000001</v>
      </c>
      <c r="G83" s="106">
        <v>104517.12000000001</v>
      </c>
      <c r="H83" s="106">
        <v>108450.56</v>
      </c>
      <c r="I83" s="106">
        <v>112384</v>
      </c>
      <c r="J83" s="106">
        <v>116317.43999999999</v>
      </c>
      <c r="K83" s="106">
        <v>120250.88</v>
      </c>
      <c r="L83" s="106">
        <v>124184.31999999999</v>
      </c>
      <c r="M83" s="106">
        <v>128117.76</v>
      </c>
      <c r="N83" s="106">
        <v>132051.2</v>
      </c>
      <c r="O83" s="106">
        <v>135984.63999999998</v>
      </c>
      <c r="P83" s="106">
        <v>139918.08000000002</v>
      </c>
      <c r="Q83" s="106">
        <v>143851.52</v>
      </c>
      <c r="R83" s="106">
        <v>147784.96</v>
      </c>
      <c r="S83" s="106">
        <v>151718.40000000002</v>
      </c>
      <c r="T83" s="106">
        <v>154528</v>
      </c>
      <c r="U83" s="106">
        <v>157337.59999999998</v>
      </c>
      <c r="V83" s="106">
        <v>158742.40000000002</v>
      </c>
      <c r="W83" s="106">
        <v>160147.2</v>
      </c>
      <c r="X83" s="106">
        <v>161552</v>
      </c>
      <c r="Y83" s="106">
        <v>162956.8</v>
      </c>
      <c r="Z83" s="112">
        <v>164361.59999999998</v>
      </c>
      <c r="AA83" s="127">
        <v>165766.40000000002</v>
      </c>
      <c r="AB83" s="127">
        <v>167171.2</v>
      </c>
      <c r="AC83" s="127">
        <v>168576</v>
      </c>
      <c r="AD83" s="129">
        <v>30</v>
      </c>
      <c r="AE83" s="19"/>
      <c r="AF83" s="3"/>
    </row>
    <row r="84" spans="1:32" ht="12.75" customHeight="1" thickBot="1">
      <c r="A84" s="118">
        <v>31</v>
      </c>
      <c r="B84" s="119">
        <v>119744</v>
      </c>
      <c r="C84" s="119">
        <v>117589</v>
      </c>
      <c r="D84" s="119">
        <v>129722.66666666666</v>
      </c>
      <c r="E84" s="119">
        <v>117589</v>
      </c>
      <c r="F84" s="119">
        <v>105242.155</v>
      </c>
      <c r="G84" s="119">
        <v>109357.77</v>
      </c>
      <c r="H84" s="119">
        <v>113473.385</v>
      </c>
      <c r="I84" s="119">
        <v>117589</v>
      </c>
      <c r="J84" s="119">
        <v>121704.61499999999</v>
      </c>
      <c r="K84" s="119">
        <v>125820.23000000001</v>
      </c>
      <c r="L84" s="119">
        <v>129935.845</v>
      </c>
      <c r="M84" s="119">
        <v>134051.46</v>
      </c>
      <c r="N84" s="119">
        <v>138167.075</v>
      </c>
      <c r="O84" s="119">
        <v>142282.69</v>
      </c>
      <c r="P84" s="119">
        <v>146398.30500000002</v>
      </c>
      <c r="Q84" s="119">
        <v>150513.92</v>
      </c>
      <c r="R84" s="119">
        <v>154629.535</v>
      </c>
      <c r="S84" s="119">
        <v>158745.15000000002</v>
      </c>
      <c r="T84" s="119">
        <v>161684.875</v>
      </c>
      <c r="U84" s="119">
        <v>164624.59999999998</v>
      </c>
      <c r="V84" s="119">
        <v>166094.46250000002</v>
      </c>
      <c r="W84" s="119">
        <v>167564.325</v>
      </c>
      <c r="X84" s="119">
        <v>169034.1875</v>
      </c>
      <c r="Y84" s="119">
        <v>170504.05</v>
      </c>
      <c r="Z84" s="119">
        <v>171973.91249999998</v>
      </c>
      <c r="AA84" s="130">
        <v>173443.77500000002</v>
      </c>
      <c r="AB84" s="130">
        <v>174913.6375</v>
      </c>
      <c r="AC84" s="130">
        <v>176383.5</v>
      </c>
      <c r="AD84" s="131">
        <v>31</v>
      </c>
      <c r="AE84" s="19"/>
      <c r="AF84" s="3"/>
    </row>
    <row r="85" spans="2:32" ht="12.75" customHeight="1">
      <c r="B85" s="9"/>
      <c r="C85" s="9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4"/>
      <c r="AA85" s="20"/>
      <c r="AB85" s="20"/>
      <c r="AC85" s="20"/>
      <c r="AD85" s="19"/>
      <c r="AE85" s="19"/>
      <c r="AF85" s="3"/>
    </row>
    <row r="86" spans="1:32" ht="12.75" customHeight="1">
      <c r="A86" s="13"/>
      <c r="B86" s="14"/>
      <c r="C86" s="14"/>
      <c r="D86" s="15"/>
      <c r="E86" s="15"/>
      <c r="F86" s="15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12"/>
      <c r="S86" s="17"/>
      <c r="T86" s="12"/>
      <c r="U86" s="12"/>
      <c r="V86" s="12"/>
      <c r="W86" s="12"/>
      <c r="X86" s="12"/>
      <c r="Y86" s="18"/>
      <c r="Z86" s="4"/>
      <c r="AA86" s="20"/>
      <c r="AB86" s="20"/>
      <c r="AC86" s="20"/>
      <c r="AD86" s="19"/>
      <c r="AE86" s="19"/>
      <c r="AF86" s="3"/>
    </row>
    <row r="87" spans="1:32" ht="18.75" customHeight="1">
      <c r="A87" s="75"/>
      <c r="B87" s="76"/>
      <c r="C87" s="76"/>
      <c r="D87" s="77"/>
      <c r="E87" s="77"/>
      <c r="F87" s="77"/>
      <c r="G87" s="76"/>
      <c r="H87" s="76"/>
      <c r="I87" s="76"/>
      <c r="J87" s="76"/>
      <c r="K87" s="76"/>
      <c r="L87" s="76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9"/>
      <c r="X87" s="78"/>
      <c r="Y87" s="80"/>
      <c r="Z87" s="12"/>
      <c r="AA87" s="20"/>
      <c r="AB87" s="20"/>
      <c r="AC87" s="20"/>
      <c r="AD87" s="19"/>
      <c r="AE87" s="19"/>
      <c r="AF87" s="3"/>
    </row>
    <row r="88" spans="1:32" ht="12.75" customHeight="1">
      <c r="A88" s="76"/>
      <c r="B88" s="76"/>
      <c r="C88" s="76"/>
      <c r="D88" s="77"/>
      <c r="E88" s="77"/>
      <c r="F88" s="77"/>
      <c r="G88" s="76"/>
      <c r="H88" s="76"/>
      <c r="I88" s="76"/>
      <c r="J88" s="76"/>
      <c r="K88" s="76"/>
      <c r="L88" s="76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20"/>
      <c r="AB88" s="20"/>
      <c r="AC88" s="20"/>
      <c r="AD88" s="19"/>
      <c r="AE88" s="19"/>
      <c r="AF88" s="3"/>
    </row>
    <row r="89" spans="1:32" ht="15.75" customHeight="1">
      <c r="A89" s="81"/>
      <c r="B89" s="76"/>
      <c r="C89" s="76"/>
      <c r="D89" s="77"/>
      <c r="E89" s="77"/>
      <c r="F89" s="77"/>
      <c r="G89" s="76"/>
      <c r="H89" s="76"/>
      <c r="I89" s="76"/>
      <c r="J89" s="76"/>
      <c r="K89" s="76"/>
      <c r="L89" s="76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20"/>
      <c r="AB89" s="20"/>
      <c r="AC89" s="20"/>
      <c r="AD89" s="19"/>
      <c r="AE89" s="19"/>
      <c r="AF89" s="3"/>
    </row>
    <row r="90" spans="1:32" ht="12.75" customHeight="1">
      <c r="A90" s="76"/>
      <c r="B90" s="76"/>
      <c r="C90" s="76"/>
      <c r="D90" s="77"/>
      <c r="E90" s="77"/>
      <c r="F90" s="77"/>
      <c r="G90" s="76"/>
      <c r="H90" s="76"/>
      <c r="I90" s="76"/>
      <c r="J90" s="76"/>
      <c r="K90" s="76"/>
      <c r="L90" s="76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20"/>
      <c r="AB90" s="20"/>
      <c r="AC90" s="20"/>
      <c r="AD90" s="19"/>
      <c r="AE90" s="19"/>
      <c r="AF90" s="3"/>
    </row>
    <row r="91" spans="1:31" ht="12.75" customHeight="1">
      <c r="A91" s="82"/>
      <c r="B91" s="76"/>
      <c r="C91" s="76"/>
      <c r="D91" s="77"/>
      <c r="E91" s="77"/>
      <c r="F91" s="77"/>
      <c r="G91" s="76"/>
      <c r="H91" s="76"/>
      <c r="I91" s="76"/>
      <c r="J91" s="76"/>
      <c r="K91" s="76"/>
      <c r="L91" s="76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12"/>
      <c r="AA91" s="19"/>
      <c r="AB91" s="19"/>
      <c r="AC91" s="19"/>
      <c r="AD91" s="20"/>
      <c r="AE91" s="20"/>
    </row>
    <row r="92" spans="1:31" ht="12.75" customHeight="1">
      <c r="A92" s="78"/>
      <c r="B92" s="78"/>
      <c r="C92" s="78"/>
      <c r="D92" s="12"/>
      <c r="E92" s="12"/>
      <c r="F92" s="12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19"/>
      <c r="AB92" s="19"/>
      <c r="AC92" s="19"/>
      <c r="AD92" s="20"/>
      <c r="AE92" s="20"/>
    </row>
    <row r="93" spans="1:31" ht="11.25" customHeight="1">
      <c r="A93" s="83"/>
      <c r="B93" s="84"/>
      <c r="C93" s="85"/>
      <c r="D93" s="86"/>
      <c r="E93" s="86"/>
      <c r="F93" s="87"/>
      <c r="G93" s="84"/>
      <c r="H93" s="84"/>
      <c r="I93" s="85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8"/>
      <c r="AA93" s="19"/>
      <c r="AB93" s="19"/>
      <c r="AC93" s="19"/>
      <c r="AD93" s="20"/>
      <c r="AE93" s="20"/>
    </row>
    <row r="94" spans="1:31" ht="11.25" customHeight="1">
      <c r="A94" s="89"/>
      <c r="B94" s="89"/>
      <c r="C94" s="89"/>
      <c r="D94" s="86"/>
      <c r="E94" s="86"/>
      <c r="F94" s="86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19"/>
      <c r="AB94" s="19"/>
      <c r="AC94" s="19"/>
      <c r="AD94" s="20"/>
      <c r="AE94" s="20"/>
    </row>
    <row r="95" spans="1:31" ht="11.25" customHeight="1">
      <c r="A95" s="89"/>
      <c r="B95" s="89"/>
      <c r="C95" s="89"/>
      <c r="D95" s="86"/>
      <c r="E95" s="86"/>
      <c r="F95" s="86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19"/>
      <c r="AB95" s="19"/>
      <c r="AC95" s="19"/>
      <c r="AD95" s="20"/>
      <c r="AE95" s="20"/>
    </row>
    <row r="96" spans="1:31" ht="11.25" customHeight="1">
      <c r="A96" s="90"/>
      <c r="B96" s="86"/>
      <c r="C96" s="86"/>
      <c r="D96" s="86"/>
      <c r="E96" s="86"/>
      <c r="F96" s="91"/>
      <c r="G96" s="91"/>
      <c r="H96" s="91"/>
      <c r="I96" s="91"/>
      <c r="J96" s="91"/>
      <c r="K96" s="91"/>
      <c r="L96" s="91"/>
      <c r="M96" s="91"/>
      <c r="N96" s="92"/>
      <c r="O96" s="92"/>
      <c r="P96" s="92"/>
      <c r="Q96" s="93"/>
      <c r="R96" s="93"/>
      <c r="S96" s="93"/>
      <c r="T96" s="93"/>
      <c r="U96" s="93"/>
      <c r="V96" s="93"/>
      <c r="W96" s="93"/>
      <c r="X96" s="93"/>
      <c r="Y96" s="93"/>
      <c r="Z96" s="90"/>
      <c r="AA96" s="19"/>
      <c r="AB96" s="19"/>
      <c r="AC96" s="19"/>
      <c r="AD96" s="20"/>
      <c r="AE96" s="20"/>
    </row>
    <row r="97" spans="1:31" ht="11.25" customHeight="1">
      <c r="A97" s="90"/>
      <c r="B97" s="86"/>
      <c r="C97" s="86"/>
      <c r="D97" s="86"/>
      <c r="E97" s="86"/>
      <c r="F97" s="91"/>
      <c r="G97" s="91"/>
      <c r="H97" s="91"/>
      <c r="I97" s="91"/>
      <c r="J97" s="91"/>
      <c r="K97" s="91"/>
      <c r="L97" s="91"/>
      <c r="M97" s="91"/>
      <c r="N97" s="92"/>
      <c r="O97" s="92"/>
      <c r="P97" s="92"/>
      <c r="Q97" s="93"/>
      <c r="R97" s="93"/>
      <c r="S97" s="93"/>
      <c r="T97" s="93"/>
      <c r="U97" s="93"/>
      <c r="V97" s="93"/>
      <c r="W97" s="93"/>
      <c r="X97" s="93"/>
      <c r="Y97" s="93"/>
      <c r="Z97" s="90"/>
      <c r="AA97" s="19"/>
      <c r="AB97" s="19"/>
      <c r="AC97" s="19"/>
      <c r="AD97" s="20"/>
      <c r="AE97" s="20"/>
    </row>
    <row r="98" spans="1:31" ht="11.25" customHeight="1">
      <c r="A98" s="90"/>
      <c r="B98" s="86"/>
      <c r="C98" s="86"/>
      <c r="D98" s="86"/>
      <c r="E98" s="86"/>
      <c r="F98" s="91"/>
      <c r="G98" s="91"/>
      <c r="H98" s="91"/>
      <c r="I98" s="91"/>
      <c r="J98" s="91"/>
      <c r="K98" s="91"/>
      <c r="L98" s="91"/>
      <c r="M98" s="91"/>
      <c r="N98" s="92"/>
      <c r="O98" s="92"/>
      <c r="P98" s="92"/>
      <c r="Q98" s="93"/>
      <c r="R98" s="93"/>
      <c r="S98" s="93"/>
      <c r="T98" s="93"/>
      <c r="U98" s="93"/>
      <c r="V98" s="93"/>
      <c r="W98" s="93"/>
      <c r="X98" s="93"/>
      <c r="Y98" s="93"/>
      <c r="Z98" s="90"/>
      <c r="AA98" s="19"/>
      <c r="AB98" s="19"/>
      <c r="AC98" s="19"/>
      <c r="AD98" s="20"/>
      <c r="AE98" s="20"/>
    </row>
    <row r="99" spans="1:31" ht="11.25" customHeight="1">
      <c r="A99" s="90"/>
      <c r="B99" s="86"/>
      <c r="C99" s="86"/>
      <c r="D99" s="86"/>
      <c r="E99" s="86"/>
      <c r="F99" s="91"/>
      <c r="G99" s="91"/>
      <c r="H99" s="91"/>
      <c r="I99" s="91"/>
      <c r="J99" s="91"/>
      <c r="K99" s="91"/>
      <c r="L99" s="91"/>
      <c r="M99" s="91"/>
      <c r="N99" s="92"/>
      <c r="O99" s="92"/>
      <c r="P99" s="92"/>
      <c r="Q99" s="93"/>
      <c r="R99" s="93"/>
      <c r="S99" s="93"/>
      <c r="T99" s="93"/>
      <c r="U99" s="93"/>
      <c r="V99" s="93"/>
      <c r="W99" s="93"/>
      <c r="X99" s="93"/>
      <c r="Y99" s="93"/>
      <c r="Z99" s="90"/>
      <c r="AA99" s="19"/>
      <c r="AB99" s="19"/>
      <c r="AC99" s="19"/>
      <c r="AD99" s="20"/>
      <c r="AE99" s="20"/>
    </row>
    <row r="100" spans="1:31" ht="11.25" customHeight="1">
      <c r="A100" s="90"/>
      <c r="B100" s="86"/>
      <c r="C100" s="86"/>
      <c r="D100" s="86"/>
      <c r="E100" s="86"/>
      <c r="F100" s="91"/>
      <c r="G100" s="91"/>
      <c r="H100" s="91"/>
      <c r="I100" s="91"/>
      <c r="J100" s="91"/>
      <c r="K100" s="91"/>
      <c r="L100" s="91"/>
      <c r="M100" s="91"/>
      <c r="N100" s="92"/>
      <c r="O100" s="92"/>
      <c r="P100" s="92"/>
      <c r="Q100" s="93"/>
      <c r="R100" s="93"/>
      <c r="S100" s="93"/>
      <c r="T100" s="93"/>
      <c r="U100" s="93"/>
      <c r="V100" s="93"/>
      <c r="W100" s="93"/>
      <c r="X100" s="93"/>
      <c r="Y100" s="93"/>
      <c r="Z100" s="90"/>
      <c r="AA100" s="19"/>
      <c r="AB100" s="19"/>
      <c r="AC100" s="19"/>
      <c r="AD100" s="20"/>
      <c r="AE100" s="20"/>
    </row>
    <row r="101" spans="1:31" ht="11.25" customHeight="1">
      <c r="A101" s="90"/>
      <c r="B101" s="86"/>
      <c r="C101" s="86"/>
      <c r="D101" s="86"/>
      <c r="E101" s="86"/>
      <c r="F101" s="91"/>
      <c r="G101" s="91"/>
      <c r="H101" s="91"/>
      <c r="I101" s="91"/>
      <c r="J101" s="91"/>
      <c r="K101" s="91"/>
      <c r="L101" s="91"/>
      <c r="M101" s="91"/>
      <c r="N101" s="92"/>
      <c r="O101" s="92"/>
      <c r="P101" s="92"/>
      <c r="Q101" s="93"/>
      <c r="R101" s="93"/>
      <c r="S101" s="93"/>
      <c r="T101" s="93"/>
      <c r="U101" s="93"/>
      <c r="V101" s="93"/>
      <c r="W101" s="93"/>
      <c r="X101" s="93"/>
      <c r="Y101" s="93"/>
      <c r="Z101" s="90"/>
      <c r="AA101" s="19"/>
      <c r="AB101" s="19"/>
      <c r="AC101" s="19"/>
      <c r="AD101" s="20"/>
      <c r="AE101" s="20"/>
    </row>
    <row r="102" spans="1:31" ht="11.25" customHeight="1">
      <c r="A102" s="90"/>
      <c r="B102" s="86"/>
      <c r="C102" s="86"/>
      <c r="D102" s="86"/>
      <c r="E102" s="86"/>
      <c r="F102" s="91"/>
      <c r="G102" s="91"/>
      <c r="H102" s="91"/>
      <c r="I102" s="91"/>
      <c r="J102" s="91"/>
      <c r="K102" s="91"/>
      <c r="L102" s="91"/>
      <c r="M102" s="91"/>
      <c r="N102" s="92"/>
      <c r="O102" s="92"/>
      <c r="P102" s="92"/>
      <c r="Q102" s="93"/>
      <c r="R102" s="93"/>
      <c r="S102" s="93"/>
      <c r="T102" s="93"/>
      <c r="U102" s="93"/>
      <c r="V102" s="93"/>
      <c r="W102" s="93"/>
      <c r="X102" s="93"/>
      <c r="Y102" s="93"/>
      <c r="Z102" s="90"/>
      <c r="AA102" s="19"/>
      <c r="AB102" s="19"/>
      <c r="AC102" s="19"/>
      <c r="AD102" s="20"/>
      <c r="AE102" s="20"/>
    </row>
    <row r="103" spans="1:31" ht="11.25" customHeight="1">
      <c r="A103" s="90"/>
      <c r="B103" s="86"/>
      <c r="C103" s="86"/>
      <c r="D103" s="86"/>
      <c r="E103" s="86"/>
      <c r="F103" s="91"/>
      <c r="G103" s="91"/>
      <c r="H103" s="91"/>
      <c r="I103" s="91"/>
      <c r="J103" s="91"/>
      <c r="K103" s="91"/>
      <c r="L103" s="91"/>
      <c r="M103" s="91"/>
      <c r="N103" s="92"/>
      <c r="O103" s="92"/>
      <c r="P103" s="92"/>
      <c r="Q103" s="93"/>
      <c r="R103" s="93"/>
      <c r="S103" s="93"/>
      <c r="T103" s="93"/>
      <c r="U103" s="93"/>
      <c r="V103" s="93"/>
      <c r="W103" s="93"/>
      <c r="X103" s="93"/>
      <c r="Y103" s="93"/>
      <c r="Z103" s="90"/>
      <c r="AA103" s="19"/>
      <c r="AB103" s="19"/>
      <c r="AC103" s="19"/>
      <c r="AD103" s="20"/>
      <c r="AE103" s="20"/>
    </row>
    <row r="104" spans="1:31" ht="11.25" customHeight="1">
      <c r="A104" s="90"/>
      <c r="B104" s="86"/>
      <c r="C104" s="86"/>
      <c r="D104" s="86"/>
      <c r="E104" s="86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0"/>
      <c r="AA104" s="19"/>
      <c r="AB104" s="19"/>
      <c r="AC104" s="19"/>
      <c r="AD104" s="20"/>
      <c r="AE104" s="20"/>
    </row>
    <row r="105" spans="1:31" ht="11.25" customHeight="1">
      <c r="A105" s="90"/>
      <c r="B105" s="86"/>
      <c r="C105" s="86"/>
      <c r="D105" s="86"/>
      <c r="E105" s="86"/>
      <c r="F105" s="93"/>
      <c r="G105" s="93"/>
      <c r="H105" s="93"/>
      <c r="I105" s="93"/>
      <c r="J105" s="91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0"/>
      <c r="AA105" s="19"/>
      <c r="AB105" s="19"/>
      <c r="AC105" s="19"/>
      <c r="AD105" s="20"/>
      <c r="AE105" s="20"/>
    </row>
    <row r="106" spans="1:31" ht="11.25" customHeight="1">
      <c r="A106" s="90"/>
      <c r="B106" s="86"/>
      <c r="C106" s="86"/>
      <c r="D106" s="86"/>
      <c r="E106" s="86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0"/>
      <c r="AA106" s="19"/>
      <c r="AB106" s="19"/>
      <c r="AC106" s="19"/>
      <c r="AD106" s="20"/>
      <c r="AE106" s="20"/>
    </row>
    <row r="107" spans="1:31" ht="11.25" customHeight="1">
      <c r="A107" s="90"/>
      <c r="B107" s="86"/>
      <c r="C107" s="86"/>
      <c r="D107" s="86"/>
      <c r="E107" s="86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0"/>
      <c r="AA107" s="19"/>
      <c r="AB107" s="19"/>
      <c r="AC107" s="19"/>
      <c r="AD107" s="20"/>
      <c r="AE107" s="20"/>
    </row>
    <row r="108" spans="1:31" ht="11.25" customHeight="1">
      <c r="A108" s="90"/>
      <c r="B108" s="86"/>
      <c r="C108" s="86"/>
      <c r="D108" s="86"/>
      <c r="E108" s="86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0"/>
      <c r="AA108" s="19"/>
      <c r="AB108" s="19"/>
      <c r="AC108" s="19"/>
      <c r="AD108" s="20"/>
      <c r="AE108" s="20"/>
    </row>
    <row r="109" spans="1:31" ht="11.25" customHeight="1">
      <c r="A109" s="90"/>
      <c r="B109" s="86"/>
      <c r="C109" s="86"/>
      <c r="D109" s="86"/>
      <c r="E109" s="86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0"/>
      <c r="AA109" s="19"/>
      <c r="AB109" s="19"/>
      <c r="AC109" s="19"/>
      <c r="AD109" s="20"/>
      <c r="AE109" s="20"/>
    </row>
    <row r="110" spans="1:31" ht="11.25" customHeight="1">
      <c r="A110" s="90"/>
      <c r="B110" s="86"/>
      <c r="C110" s="86"/>
      <c r="D110" s="86"/>
      <c r="E110" s="86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0"/>
      <c r="AA110" s="19"/>
      <c r="AB110" s="19"/>
      <c r="AC110" s="19"/>
      <c r="AD110" s="20"/>
      <c r="AE110" s="20"/>
    </row>
    <row r="111" spans="1:31" ht="11.25" customHeight="1">
      <c r="A111" s="90"/>
      <c r="B111" s="86"/>
      <c r="C111" s="86"/>
      <c r="D111" s="86"/>
      <c r="E111" s="86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0"/>
      <c r="AA111" s="19"/>
      <c r="AB111" s="19"/>
      <c r="AC111" s="19"/>
      <c r="AD111" s="20"/>
      <c r="AE111" s="20"/>
    </row>
    <row r="112" spans="1:31" ht="11.25" customHeight="1">
      <c r="A112" s="90"/>
      <c r="B112" s="86"/>
      <c r="C112" s="86"/>
      <c r="D112" s="86"/>
      <c r="E112" s="86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0"/>
      <c r="AA112" s="19"/>
      <c r="AB112" s="19"/>
      <c r="AC112" s="19"/>
      <c r="AD112" s="20"/>
      <c r="AE112" s="20"/>
    </row>
    <row r="113" spans="1:31" ht="11.25" customHeight="1">
      <c r="A113" s="90"/>
      <c r="B113" s="86"/>
      <c r="C113" s="86"/>
      <c r="D113" s="86"/>
      <c r="E113" s="86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0"/>
      <c r="AA113" s="19"/>
      <c r="AB113" s="19"/>
      <c r="AC113" s="19"/>
      <c r="AD113" s="20"/>
      <c r="AE113" s="20"/>
    </row>
    <row r="114" spans="1:31" ht="11.25" customHeight="1">
      <c r="A114" s="90"/>
      <c r="B114" s="86"/>
      <c r="C114" s="86"/>
      <c r="D114" s="86"/>
      <c r="E114" s="86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0"/>
      <c r="AA114" s="19"/>
      <c r="AB114" s="19"/>
      <c r="AC114" s="19"/>
      <c r="AD114" s="20"/>
      <c r="AE114" s="20"/>
    </row>
    <row r="115" spans="1:31" ht="11.25" customHeight="1">
      <c r="A115" s="90"/>
      <c r="B115" s="86"/>
      <c r="C115" s="86"/>
      <c r="D115" s="86"/>
      <c r="E115" s="86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0"/>
      <c r="AA115" s="19"/>
      <c r="AB115" s="19"/>
      <c r="AC115" s="19"/>
      <c r="AD115" s="20"/>
      <c r="AE115" s="20"/>
    </row>
    <row r="116" spans="1:31" ht="11.25" customHeight="1">
      <c r="A116" s="90"/>
      <c r="B116" s="86"/>
      <c r="C116" s="86"/>
      <c r="D116" s="86"/>
      <c r="E116" s="86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0"/>
      <c r="AA116" s="19"/>
      <c r="AB116" s="19"/>
      <c r="AC116" s="19"/>
      <c r="AD116" s="20"/>
      <c r="AE116" s="20"/>
    </row>
    <row r="117" spans="1:31" ht="11.25" customHeight="1">
      <c r="A117" s="90"/>
      <c r="B117" s="86"/>
      <c r="C117" s="86"/>
      <c r="D117" s="86"/>
      <c r="E117" s="86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0"/>
      <c r="AA117" s="19"/>
      <c r="AB117" s="19"/>
      <c r="AC117" s="19"/>
      <c r="AD117" s="20"/>
      <c r="AE117" s="20"/>
    </row>
    <row r="118" spans="1:31" ht="11.25" customHeight="1">
      <c r="A118" s="90"/>
      <c r="B118" s="86"/>
      <c r="C118" s="86"/>
      <c r="D118" s="86"/>
      <c r="E118" s="86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0"/>
      <c r="AA118" s="19"/>
      <c r="AB118" s="19"/>
      <c r="AC118" s="19"/>
      <c r="AD118" s="20"/>
      <c r="AE118" s="20"/>
    </row>
    <row r="119" spans="1:31" ht="11.25" customHeight="1">
      <c r="A119" s="90"/>
      <c r="B119" s="86"/>
      <c r="C119" s="86"/>
      <c r="D119" s="86"/>
      <c r="E119" s="86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0"/>
      <c r="AA119" s="19"/>
      <c r="AB119" s="19"/>
      <c r="AC119" s="19"/>
      <c r="AD119" s="20"/>
      <c r="AE119" s="20"/>
    </row>
    <row r="120" spans="1:31" ht="11.25" customHeight="1">
      <c r="A120" s="90"/>
      <c r="B120" s="86"/>
      <c r="C120" s="86"/>
      <c r="D120" s="86"/>
      <c r="E120" s="86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0"/>
      <c r="AA120" s="19"/>
      <c r="AB120" s="19"/>
      <c r="AC120" s="19"/>
      <c r="AD120" s="20"/>
      <c r="AE120" s="20"/>
    </row>
    <row r="121" spans="1:31" ht="11.25" customHeight="1">
      <c r="A121" s="90"/>
      <c r="B121" s="86"/>
      <c r="C121" s="86"/>
      <c r="D121" s="86"/>
      <c r="E121" s="86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0"/>
      <c r="AA121" s="19"/>
      <c r="AB121" s="19"/>
      <c r="AC121" s="19"/>
      <c r="AD121" s="20"/>
      <c r="AE121" s="20"/>
    </row>
    <row r="122" spans="1:31" ht="11.25" customHeight="1">
      <c r="A122" s="90"/>
      <c r="B122" s="86"/>
      <c r="C122" s="86"/>
      <c r="D122" s="86"/>
      <c r="E122" s="86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0"/>
      <c r="AA122" s="19"/>
      <c r="AB122" s="19"/>
      <c r="AC122" s="19"/>
      <c r="AD122" s="20"/>
      <c r="AE122" s="20"/>
    </row>
    <row r="123" spans="1:31" ht="11.25" customHeight="1">
      <c r="A123" s="90"/>
      <c r="B123" s="86"/>
      <c r="C123" s="86"/>
      <c r="D123" s="86"/>
      <c r="E123" s="86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0"/>
      <c r="AA123" s="19"/>
      <c r="AB123" s="19"/>
      <c r="AC123" s="19"/>
      <c r="AD123" s="20"/>
      <c r="AE123" s="20"/>
    </row>
    <row r="124" spans="1:31" ht="11.25" customHeight="1">
      <c r="A124" s="90"/>
      <c r="B124" s="86"/>
      <c r="C124" s="86"/>
      <c r="D124" s="86"/>
      <c r="E124" s="86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0"/>
      <c r="AA124" s="19"/>
      <c r="AB124" s="19"/>
      <c r="AC124" s="19"/>
      <c r="AD124" s="20"/>
      <c r="AE124" s="20"/>
    </row>
    <row r="125" spans="1:31" ht="11.25" customHeight="1">
      <c r="A125" s="90"/>
      <c r="B125" s="86"/>
      <c r="C125" s="86"/>
      <c r="D125" s="86"/>
      <c r="E125" s="86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0"/>
      <c r="AA125" s="19"/>
      <c r="AB125" s="19"/>
      <c r="AC125" s="19"/>
      <c r="AD125" s="20"/>
      <c r="AE125" s="20"/>
    </row>
    <row r="126" spans="1:31" ht="11.25" customHeight="1">
      <c r="A126" s="90"/>
      <c r="B126" s="86"/>
      <c r="C126" s="86"/>
      <c r="D126" s="86"/>
      <c r="E126" s="86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0"/>
      <c r="AA126" s="19"/>
      <c r="AB126" s="19"/>
      <c r="AC126" s="19"/>
      <c r="AD126" s="20"/>
      <c r="AE126" s="20"/>
    </row>
    <row r="127" spans="1:31" ht="11.25" customHeight="1">
      <c r="A127" s="90"/>
      <c r="B127" s="86"/>
      <c r="C127" s="86"/>
      <c r="D127" s="86"/>
      <c r="E127" s="86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0"/>
      <c r="AA127" s="19"/>
      <c r="AB127" s="19"/>
      <c r="AC127" s="19"/>
      <c r="AD127" s="20"/>
      <c r="AE127" s="20"/>
    </row>
    <row r="128" spans="1:31" ht="11.25" customHeight="1">
      <c r="A128" s="90"/>
      <c r="B128" s="86"/>
      <c r="C128" s="86"/>
      <c r="D128" s="86"/>
      <c r="E128" s="86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0"/>
      <c r="AA128" s="19"/>
      <c r="AB128" s="19"/>
      <c r="AC128" s="19"/>
      <c r="AD128" s="20"/>
      <c r="AE128" s="20"/>
    </row>
    <row r="129" spans="1:31" ht="11.25" customHeight="1">
      <c r="A129" s="90"/>
      <c r="B129" s="86"/>
      <c r="C129" s="86"/>
      <c r="D129" s="86"/>
      <c r="E129" s="86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0"/>
      <c r="AA129" s="19"/>
      <c r="AB129" s="19"/>
      <c r="AC129" s="19"/>
      <c r="AD129" s="20"/>
      <c r="AE129" s="20"/>
    </row>
    <row r="130" spans="1:31" ht="11.25" customHeight="1">
      <c r="A130" s="90"/>
      <c r="B130" s="86"/>
      <c r="C130" s="86"/>
      <c r="D130" s="86"/>
      <c r="E130" s="86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0"/>
      <c r="AA130" s="19"/>
      <c r="AB130" s="19"/>
      <c r="AC130" s="19"/>
      <c r="AD130" s="20"/>
      <c r="AE130" s="20"/>
    </row>
    <row r="131" spans="1:31" ht="12.75" customHeight="1">
      <c r="A131" s="78"/>
      <c r="B131" s="18"/>
      <c r="C131" s="18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79"/>
      <c r="AA131" s="19"/>
      <c r="AB131" s="19"/>
      <c r="AC131" s="19"/>
      <c r="AD131" s="20"/>
      <c r="AE131" s="20"/>
    </row>
    <row r="132" spans="1:31" ht="12.75" customHeight="1">
      <c r="A132" s="94"/>
      <c r="B132" s="18"/>
      <c r="C132" s="18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0"/>
      <c r="S132" s="11"/>
      <c r="T132" s="12"/>
      <c r="U132" s="12"/>
      <c r="V132" s="12"/>
      <c r="W132" s="12"/>
      <c r="X132" s="12"/>
      <c r="Y132" s="23"/>
      <c r="Z132" s="79"/>
      <c r="AA132" s="19"/>
      <c r="AB132" s="19"/>
      <c r="AC132" s="19"/>
      <c r="AD132" s="20"/>
      <c r="AE132" s="20"/>
    </row>
    <row r="133" spans="1:31" ht="12.75" customHeight="1">
      <c r="A133" s="95"/>
      <c r="B133" s="96"/>
      <c r="C133" s="96"/>
      <c r="D133" s="20"/>
      <c r="E133" s="20"/>
      <c r="F133" s="20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1"/>
      <c r="T133" s="12"/>
      <c r="U133" s="12"/>
      <c r="V133" s="12"/>
      <c r="W133" s="12"/>
      <c r="X133" s="12"/>
      <c r="Y133" s="16"/>
      <c r="Z133" s="79"/>
      <c r="AA133" s="19"/>
      <c r="AB133" s="19"/>
      <c r="AC133" s="19"/>
      <c r="AD133" s="20"/>
      <c r="AE133" s="20"/>
    </row>
    <row r="134" spans="1:31" ht="12.75" customHeight="1">
      <c r="A134" s="95"/>
      <c r="B134" s="96"/>
      <c r="C134" s="96"/>
      <c r="D134" s="20"/>
      <c r="E134" s="20"/>
      <c r="F134" s="20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7"/>
      <c r="T134" s="12"/>
      <c r="U134" s="12"/>
      <c r="V134" s="12"/>
      <c r="W134" s="12"/>
      <c r="X134" s="12"/>
      <c r="Y134" s="18"/>
      <c r="Z134" s="79"/>
      <c r="AA134" s="19"/>
      <c r="AB134" s="19"/>
      <c r="AC134" s="19"/>
      <c r="AD134" s="20"/>
      <c r="AE134" s="20"/>
    </row>
    <row r="135" spans="1:31" ht="12.75" customHeight="1">
      <c r="A135" s="19"/>
      <c r="B135" s="19"/>
      <c r="C135" s="19"/>
      <c r="D135" s="20"/>
      <c r="E135" s="20"/>
      <c r="F135" s="20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20"/>
      <c r="AE135" s="20"/>
    </row>
    <row r="136" spans="1:31" ht="12.75" customHeight="1">
      <c r="A136" s="19"/>
      <c r="B136" s="19"/>
      <c r="C136" s="19"/>
      <c r="D136" s="20"/>
      <c r="E136" s="20"/>
      <c r="F136" s="20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20"/>
      <c r="AE136" s="20"/>
    </row>
    <row r="137" spans="1:31" ht="12.75" customHeight="1">
      <c r="A137" s="19"/>
      <c r="B137" s="19"/>
      <c r="C137" s="19"/>
      <c r="D137" s="20"/>
      <c r="E137" s="20"/>
      <c r="F137" s="20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20"/>
      <c r="AE137" s="20"/>
    </row>
    <row r="138" spans="1:31" ht="12.75" customHeight="1">
      <c r="A138" s="19"/>
      <c r="B138" s="19"/>
      <c r="C138" s="19"/>
      <c r="D138" s="20"/>
      <c r="E138" s="20"/>
      <c r="F138" s="20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20"/>
      <c r="AE138" s="20"/>
    </row>
    <row r="139" spans="1:31" ht="12.75" customHeight="1">
      <c r="A139" s="19"/>
      <c r="B139" s="19"/>
      <c r="C139" s="19"/>
      <c r="D139" s="20"/>
      <c r="E139" s="20"/>
      <c r="F139" s="20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20"/>
      <c r="AE139" s="20"/>
    </row>
    <row r="140" spans="1:31" ht="12.75" customHeight="1">
      <c r="A140" s="19"/>
      <c r="B140" s="19"/>
      <c r="C140" s="19"/>
      <c r="D140" s="20"/>
      <c r="E140" s="20"/>
      <c r="F140" s="20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20"/>
      <c r="AE140" s="20"/>
    </row>
    <row r="141" spans="1:31" ht="12.75" customHeight="1">
      <c r="A141" s="19"/>
      <c r="B141" s="19"/>
      <c r="C141" s="19"/>
      <c r="D141" s="20"/>
      <c r="E141" s="20"/>
      <c r="F141" s="20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20"/>
      <c r="AE141" s="20"/>
    </row>
    <row r="142" spans="1:31" ht="12.75" customHeight="1">
      <c r="A142" s="19"/>
      <c r="B142" s="19"/>
      <c r="C142" s="19"/>
      <c r="D142" s="20"/>
      <c r="E142" s="20"/>
      <c r="F142" s="20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20"/>
      <c r="AE142" s="20"/>
    </row>
    <row r="143" spans="1:31" ht="12.75" customHeight="1">
      <c r="A143" s="19"/>
      <c r="B143" s="19"/>
      <c r="C143" s="19"/>
      <c r="D143" s="20"/>
      <c r="E143" s="20"/>
      <c r="F143" s="20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20"/>
      <c r="AE143" s="20"/>
    </row>
    <row r="144" spans="1:31" ht="12.75" customHeight="1">
      <c r="A144" s="19"/>
      <c r="B144" s="19"/>
      <c r="C144" s="19"/>
      <c r="D144" s="20"/>
      <c r="E144" s="20"/>
      <c r="F144" s="20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20"/>
      <c r="AE144" s="20"/>
    </row>
    <row r="145" spans="1:31" ht="12.75" customHeight="1">
      <c r="A145" s="19"/>
      <c r="B145" s="19"/>
      <c r="C145" s="19"/>
      <c r="D145" s="20"/>
      <c r="E145" s="20"/>
      <c r="F145" s="20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20"/>
      <c r="AE145" s="20"/>
    </row>
    <row r="146" spans="1:31" ht="12.75" customHeight="1">
      <c r="A146" s="19"/>
      <c r="B146" s="19"/>
      <c r="C146" s="19"/>
      <c r="D146" s="20"/>
      <c r="E146" s="20"/>
      <c r="F146" s="20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20"/>
      <c r="AE146" s="20"/>
    </row>
    <row r="147" spans="1:31" ht="12.75" customHeight="1">
      <c r="A147" s="19"/>
      <c r="B147" s="19"/>
      <c r="C147" s="19"/>
      <c r="D147" s="20"/>
      <c r="E147" s="20"/>
      <c r="F147" s="20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20"/>
      <c r="AE147" s="20"/>
    </row>
    <row r="148" spans="1:31" ht="12.75" customHeight="1">
      <c r="A148" s="19"/>
      <c r="B148" s="19"/>
      <c r="C148" s="19"/>
      <c r="D148" s="20"/>
      <c r="E148" s="20"/>
      <c r="F148" s="20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20"/>
      <c r="AE148" s="20"/>
    </row>
    <row r="149" spans="1:31" ht="12.75" customHeight="1">
      <c r="A149" s="19"/>
      <c r="B149" s="19"/>
      <c r="C149" s="19"/>
      <c r="D149" s="20"/>
      <c r="E149" s="20"/>
      <c r="F149" s="20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20"/>
      <c r="AE149" s="20"/>
    </row>
    <row r="150" spans="1:31" ht="12.75" customHeight="1">
      <c r="A150" s="19"/>
      <c r="B150" s="19"/>
      <c r="C150" s="19"/>
      <c r="D150" s="20"/>
      <c r="E150" s="20"/>
      <c r="F150" s="20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20"/>
      <c r="AE150" s="20"/>
    </row>
    <row r="151" spans="1:31" ht="12.75" customHeight="1">
      <c r="A151" s="19"/>
      <c r="B151" s="19"/>
      <c r="C151" s="19"/>
      <c r="D151" s="20"/>
      <c r="E151" s="20"/>
      <c r="F151" s="20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20"/>
      <c r="AE151" s="20"/>
    </row>
    <row r="152" spans="1:31" ht="12.75" customHeight="1">
      <c r="A152" s="19"/>
      <c r="B152" s="19"/>
      <c r="C152" s="19"/>
      <c r="D152" s="20"/>
      <c r="E152" s="20"/>
      <c r="F152" s="20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20"/>
      <c r="AE152" s="20"/>
    </row>
    <row r="153" spans="1:31" ht="12.75" customHeight="1">
      <c r="A153" s="19"/>
      <c r="B153" s="19"/>
      <c r="C153" s="19"/>
      <c r="D153" s="20"/>
      <c r="E153" s="20"/>
      <c r="F153" s="20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20"/>
      <c r="AE153" s="20"/>
    </row>
    <row r="154" spans="1:31" ht="12.75" customHeight="1">
      <c r="A154" s="19"/>
      <c r="B154" s="19"/>
      <c r="C154" s="19"/>
      <c r="D154" s="20"/>
      <c r="E154" s="20"/>
      <c r="F154" s="20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20"/>
      <c r="AE154" s="20"/>
    </row>
    <row r="155" spans="1:31" ht="12.75" customHeight="1">
      <c r="A155" s="19"/>
      <c r="B155" s="19"/>
      <c r="C155" s="19"/>
      <c r="D155" s="20"/>
      <c r="E155" s="20"/>
      <c r="F155" s="20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20"/>
      <c r="AE155" s="20"/>
    </row>
    <row r="156" spans="1:31" ht="12.75" customHeight="1">
      <c r="A156" s="19"/>
      <c r="B156" s="19"/>
      <c r="C156" s="19"/>
      <c r="D156" s="20"/>
      <c r="E156" s="20"/>
      <c r="F156" s="20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20"/>
      <c r="AE156" s="20"/>
    </row>
    <row r="157" spans="1:31" ht="12.75" customHeight="1">
      <c r="A157" s="19"/>
      <c r="B157" s="19"/>
      <c r="C157" s="19"/>
      <c r="D157" s="20"/>
      <c r="E157" s="20"/>
      <c r="F157" s="20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20"/>
      <c r="AE157" s="20"/>
    </row>
    <row r="158" spans="1:31" ht="12.75" customHeight="1">
      <c r="A158" s="19"/>
      <c r="B158" s="19"/>
      <c r="C158" s="19"/>
      <c r="D158" s="20"/>
      <c r="E158" s="20"/>
      <c r="F158" s="20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20"/>
      <c r="AE158" s="20"/>
    </row>
    <row r="159" spans="1:31" ht="12.75" customHeight="1">
      <c r="A159" s="19"/>
      <c r="B159" s="19"/>
      <c r="C159" s="19"/>
      <c r="D159" s="20"/>
      <c r="E159" s="20"/>
      <c r="F159" s="20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20"/>
      <c r="AE159" s="20"/>
    </row>
    <row r="160" spans="1:31" ht="12.75" customHeight="1">
      <c r="A160" s="19"/>
      <c r="B160" s="19"/>
      <c r="C160" s="19"/>
      <c r="D160" s="20"/>
      <c r="E160" s="20"/>
      <c r="F160" s="20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20"/>
      <c r="AE160" s="20"/>
    </row>
    <row r="161" spans="1:31" ht="12.75" customHeight="1">
      <c r="A161" s="19"/>
      <c r="B161" s="19"/>
      <c r="C161" s="19"/>
      <c r="D161" s="20"/>
      <c r="E161" s="20"/>
      <c r="F161" s="20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20"/>
      <c r="AE161" s="20"/>
    </row>
    <row r="162" spans="1:31" ht="12.75" customHeight="1">
      <c r="A162" s="19"/>
      <c r="B162" s="19"/>
      <c r="C162" s="19"/>
      <c r="D162" s="20"/>
      <c r="E162" s="20"/>
      <c r="F162" s="20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20"/>
      <c r="AE162" s="20"/>
    </row>
    <row r="163" spans="1:31" ht="12.75" customHeight="1">
      <c r="A163" s="19"/>
      <c r="B163" s="19"/>
      <c r="C163" s="19"/>
      <c r="D163" s="20"/>
      <c r="E163" s="20"/>
      <c r="F163" s="20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20"/>
      <c r="AE163" s="20"/>
    </row>
  </sheetData>
  <sheetProtection/>
  <printOptions/>
  <pageMargins left="0.3937007874015748" right="0" top="0.3937007874015748" bottom="0.3937007874015748" header="0.5118110236220472" footer="0.5118110236220472"/>
  <pageSetup fitToHeight="0" fitToWidth="1" horizontalDpi="600" verticalDpi="600" orientation="landscape" paperSize="9" scale="81" r:id="rId5"/>
  <rowBreaks count="2" manualBreakCount="2">
    <brk id="43" max="255" man="1"/>
    <brk id="86" max="255" man="1"/>
  </rowBreaks>
  <legacyDrawing r:id="rId4"/>
  <oleObjects>
    <oleObject progId="Word.Picture.8" shapeId="12206726" r:id="rId1"/>
    <oleObject progId="Word.Picture.8" shapeId="12206725" r:id="rId2"/>
    <oleObject progId="Word.Picture.8" shapeId="1220672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130" zoomScaleNormal="130" zoomScalePageLayoutView="0" workbookViewId="0" topLeftCell="A1">
      <selection activeCell="A1" sqref="A1"/>
    </sheetView>
  </sheetViews>
  <sheetFormatPr defaultColWidth="11.421875" defaultRowHeight="12"/>
  <cols>
    <col min="1" max="1" width="11.140625" style="26" customWidth="1"/>
    <col min="2" max="5" width="16.00390625" style="26" customWidth="1"/>
    <col min="6" max="6" width="2.00390625" style="26" customWidth="1"/>
    <col min="7" max="8" width="16.00390625" style="26" customWidth="1"/>
    <col min="9" max="9" width="2.00390625" style="26" customWidth="1"/>
    <col min="10" max="10" width="23.00390625" style="26" customWidth="1"/>
    <col min="11" max="11" width="16.00390625" style="26" customWidth="1"/>
    <col min="12" max="16384" width="11.140625" style="26" customWidth="1"/>
  </cols>
  <sheetData>
    <row r="1" spans="1:9" ht="18">
      <c r="A1" s="27" t="s">
        <v>21</v>
      </c>
      <c r="I1" s="24"/>
    </row>
    <row r="2" spans="1:9" ht="18">
      <c r="A2" s="27"/>
      <c r="I2" s="24"/>
    </row>
    <row r="3" spans="1:9" ht="18">
      <c r="A3" s="27"/>
      <c r="I3" s="24"/>
    </row>
    <row r="4" spans="1:9" ht="18">
      <c r="A4" s="27"/>
      <c r="I4" s="24"/>
    </row>
    <row r="5" spans="1:9" ht="18">
      <c r="A5" s="27"/>
      <c r="I5" s="24"/>
    </row>
    <row r="6" spans="1:9" ht="18">
      <c r="A6" s="27" t="s">
        <v>63</v>
      </c>
      <c r="I6" s="24"/>
    </row>
    <row r="7" ht="15.75">
      <c r="A7" s="151" t="s">
        <v>60</v>
      </c>
    </row>
    <row r="8" ht="15.75">
      <c r="A8" s="151"/>
    </row>
    <row r="9" ht="15">
      <c r="A9" s="152" t="s">
        <v>64</v>
      </c>
    </row>
    <row r="10" ht="15">
      <c r="A10" s="152" t="s">
        <v>61</v>
      </c>
    </row>
    <row r="11" spans="1:8" ht="30" customHeight="1">
      <c r="A11" s="171" t="s">
        <v>62</v>
      </c>
      <c r="B11" s="171"/>
      <c r="C11" s="171"/>
      <c r="D11" s="171"/>
      <c r="E11" s="171"/>
      <c r="F11" s="171"/>
      <c r="G11" s="171"/>
      <c r="H11" s="171"/>
    </row>
    <row r="12" spans="1:8" ht="30" customHeight="1">
      <c r="A12" s="171" t="s">
        <v>72</v>
      </c>
      <c r="B12" s="171"/>
      <c r="C12" s="171"/>
      <c r="D12" s="171"/>
      <c r="E12" s="171"/>
      <c r="F12" s="171"/>
      <c r="G12" s="171"/>
      <c r="H12" s="171"/>
    </row>
    <row r="13" ht="15">
      <c r="A13" s="152"/>
    </row>
    <row r="14" ht="15.75">
      <c r="A14" s="151" t="s">
        <v>59</v>
      </c>
    </row>
    <row r="15" ht="15.75">
      <c r="A15" s="151"/>
    </row>
    <row r="16" spans="1:8" ht="15.75">
      <c r="A16" s="165" t="s">
        <v>50</v>
      </c>
      <c r="B16" s="166"/>
      <c r="C16" s="166"/>
      <c r="D16" s="155"/>
      <c r="E16" s="155"/>
      <c r="F16" s="155"/>
      <c r="G16" s="167" t="s">
        <v>58</v>
      </c>
      <c r="H16" s="168"/>
    </row>
    <row r="17" spans="1:8" ht="15">
      <c r="A17" s="163" t="s">
        <v>51</v>
      </c>
      <c r="B17" s="164"/>
      <c r="C17" s="164"/>
      <c r="D17" s="155"/>
      <c r="E17" s="155"/>
      <c r="F17" s="155"/>
      <c r="G17" s="167">
        <v>19</v>
      </c>
      <c r="H17" s="168"/>
    </row>
    <row r="18" spans="1:8" ht="15">
      <c r="A18" s="163" t="s">
        <v>52</v>
      </c>
      <c r="B18" s="164"/>
      <c r="C18" s="164"/>
      <c r="D18" s="155"/>
      <c r="E18" s="155"/>
      <c r="F18" s="155"/>
      <c r="G18" s="167">
        <v>17</v>
      </c>
      <c r="H18" s="168"/>
    </row>
    <row r="19" spans="1:8" ht="15">
      <c r="A19" s="163" t="s">
        <v>53</v>
      </c>
      <c r="B19" s="164"/>
      <c r="C19" s="164"/>
      <c r="D19" s="155"/>
      <c r="E19" s="155"/>
      <c r="F19" s="155"/>
      <c r="G19" s="167">
        <v>12</v>
      </c>
      <c r="H19" s="168"/>
    </row>
    <row r="20" spans="1:8" ht="34.5" customHeight="1">
      <c r="A20" s="169" t="s">
        <v>54</v>
      </c>
      <c r="B20" s="170"/>
      <c r="C20" s="170"/>
      <c r="D20" s="170"/>
      <c r="E20" s="170"/>
      <c r="F20" s="155"/>
      <c r="G20" s="167" t="s">
        <v>55</v>
      </c>
      <c r="H20" s="168"/>
    </row>
    <row r="21" spans="1:8" ht="31.5" customHeight="1">
      <c r="A21" s="175" t="s">
        <v>56</v>
      </c>
      <c r="B21" s="176"/>
      <c r="C21" s="176"/>
      <c r="D21" s="176"/>
      <c r="E21" s="176"/>
      <c r="F21" s="154"/>
      <c r="G21" s="161" t="s">
        <v>57</v>
      </c>
      <c r="H21" s="162"/>
    </row>
    <row r="22" spans="1:3" ht="15">
      <c r="A22" s="152"/>
      <c r="C22" s="153"/>
    </row>
    <row r="23" spans="1:8" ht="31.5" customHeight="1">
      <c r="A23" s="171" t="s">
        <v>65</v>
      </c>
      <c r="B23" s="171"/>
      <c r="C23" s="171"/>
      <c r="D23" s="171"/>
      <c r="E23" s="171"/>
      <c r="F23" s="171"/>
      <c r="G23" s="171"/>
      <c r="H23" s="171"/>
    </row>
    <row r="24" spans="1:8" ht="15">
      <c r="A24" s="152" t="s">
        <v>67</v>
      </c>
      <c r="C24" s="153"/>
      <c r="G24" s="172">
        <v>38</v>
      </c>
      <c r="H24" s="172"/>
    </row>
    <row r="25" ht="15.75">
      <c r="A25" s="151"/>
    </row>
    <row r="26" spans="1:10" ht="36" customHeight="1" thickBot="1">
      <c r="A26" s="25"/>
      <c r="J26" s="26" t="s">
        <v>46</v>
      </c>
    </row>
    <row r="27" spans="1:10" ht="18.75" thickBot="1">
      <c r="A27" s="28" t="s">
        <v>66</v>
      </c>
      <c r="G27" s="63" t="s">
        <v>20</v>
      </c>
      <c r="J27" s="46">
        <v>19</v>
      </c>
    </row>
    <row r="28" spans="1:10" ht="18.75" thickBot="1">
      <c r="A28" s="28"/>
      <c r="G28" s="63" t="s">
        <v>48</v>
      </c>
      <c r="J28" s="46">
        <v>29</v>
      </c>
    </row>
    <row r="29" spans="1:7" ht="16.5" thickBot="1">
      <c r="A29" s="28"/>
      <c r="G29" s="63"/>
    </row>
    <row r="30" spans="1:8" ht="15.75">
      <c r="A30" s="36"/>
      <c r="B30" s="51"/>
      <c r="C30" s="52" t="s">
        <v>14</v>
      </c>
      <c r="D30" s="44"/>
      <c r="E30" s="45"/>
      <c r="G30" s="173" t="s">
        <v>49</v>
      </c>
      <c r="H30" s="174"/>
    </row>
    <row r="31" spans="1:8" ht="47.25" customHeight="1">
      <c r="A31" s="37" t="s">
        <v>13</v>
      </c>
      <c r="B31" s="61" t="s">
        <v>18</v>
      </c>
      <c r="C31" s="53" t="s">
        <v>15</v>
      </c>
      <c r="D31" s="31" t="s">
        <v>16</v>
      </c>
      <c r="E31" s="33" t="s">
        <v>17</v>
      </c>
      <c r="G31" s="156" t="s">
        <v>68</v>
      </c>
      <c r="H31" s="156" t="s">
        <v>69</v>
      </c>
    </row>
    <row r="32" spans="1:8" ht="4.5" customHeight="1">
      <c r="A32" s="34"/>
      <c r="B32" s="50"/>
      <c r="C32" s="54"/>
      <c r="D32" s="29"/>
      <c r="E32" s="34"/>
      <c r="G32" s="32"/>
      <c r="H32" s="32"/>
    </row>
    <row r="33" spans="1:8" ht="24.75" customHeight="1" hidden="1">
      <c r="A33" s="41" t="s">
        <v>9</v>
      </c>
      <c r="B33" s="58">
        <f>INDEX(LOHNTAB!$A$52:$Y$83,MATCH($J$27,LOHNTAB!$A$52:$A$83,0),MATCH($A33,LOHNTAB!$A$52:$Y$52,0))*1</f>
        <v>59468.275</v>
      </c>
      <c r="C33" s="55">
        <f>D33*12/13</f>
        <v>73209.49036769998</v>
      </c>
      <c r="D33" s="42">
        <f>INDEX(LOHNTAB!$A$9:$Y$40,MATCH($J$27,LOHNTAB!$A$9:$A$40,0),MATCH($A33,LOHNTAB!$A$9:$Y$9,0))*1</f>
        <v>79310.28123167499</v>
      </c>
      <c r="E33" s="43">
        <f>D33/13</f>
        <v>6100.790863974999</v>
      </c>
      <c r="G33" s="47">
        <f>ROUND(($D33/29)*2,1)/2</f>
        <v>2734.85</v>
      </c>
      <c r="H33" s="47">
        <f>ROUND(($D33/1102)*2,1)/2</f>
        <v>71.95</v>
      </c>
    </row>
    <row r="34" spans="1:8" ht="24.75" customHeight="1" hidden="1">
      <c r="A34" s="38" t="s">
        <v>10</v>
      </c>
      <c r="B34" s="59">
        <f>INDEX(LOHNTAB!$A$52:$Y$83,MATCH($J$27,LOHNTAB!$A$52:$A$83,0),MATCH($A34,LOHNTAB!$A$52:$Y$52,0))*1</f>
        <v>61793.850000000006</v>
      </c>
      <c r="C34" s="56">
        <f>D34*12/13</f>
        <v>76072.4313318</v>
      </c>
      <c r="D34" s="30">
        <f>INDEX(LOHNTAB!$A$9:$Y$40,MATCH($J$27,LOHNTAB!$A$9:$A$40,0),MATCH($A34,LOHNTAB!$A$9:$Y$9,0))*1</f>
        <v>82411.80060945</v>
      </c>
      <c r="E34" s="35">
        <f>D34/13</f>
        <v>6339.36927765</v>
      </c>
      <c r="G34" s="48">
        <f>ROUND(($D34/29)*2,1)/2</f>
        <v>2841.8</v>
      </c>
      <c r="H34" s="48">
        <f>ROUND(($D34/1102)*2,1)/2</f>
        <v>74.8</v>
      </c>
    </row>
    <row r="35" spans="1:8" ht="24.75" customHeight="1" hidden="1">
      <c r="A35" s="41" t="s">
        <v>11</v>
      </c>
      <c r="B35" s="58">
        <f>INDEX(LOHNTAB!$A$52:$Y$83,MATCH($J$27,LOHNTAB!$A$52:$A$83,0),MATCH($A35,LOHNTAB!$A$52:$Y$52,0))*1</f>
        <v>64119.424999999996</v>
      </c>
      <c r="C35" s="55">
        <f>D35*12/13</f>
        <v>78935.3722959</v>
      </c>
      <c r="D35" s="42">
        <f>INDEX(LOHNTAB!$A$9:$Y$40,MATCH($J$27,LOHNTAB!$A$9:$A$40,0),MATCH($A35,LOHNTAB!$A$9:$Y$9,0))*1</f>
        <v>85513.319987225</v>
      </c>
      <c r="E35" s="43">
        <f>D35/13</f>
        <v>6577.947691325</v>
      </c>
      <c r="G35" s="47">
        <f>ROUND(($D35/29)*2,1)/2</f>
        <v>2948.75</v>
      </c>
      <c r="H35" s="47">
        <f>ROUND(($D35/1102)*2,1)/2</f>
        <v>77.6</v>
      </c>
    </row>
    <row r="36" spans="1:8" ht="24.75" customHeight="1">
      <c r="A36" s="38" t="s">
        <v>22</v>
      </c>
      <c r="B36" s="59">
        <f>INDEX(LOHNTAB!$A$52:$Y$83,MATCH($J$27,LOHNTAB!$A$52:$A$83,0),MATCH($A36,LOHNTAB!$A$52:$Y$52,0))*1</f>
        <v>66445</v>
      </c>
      <c r="C36" s="56">
        <f>D36*12/13</f>
        <v>81798.31325999998</v>
      </c>
      <c r="D36" s="30">
        <f>INDEX(LOHNTAB!$A$9:$Y$40,MATCH($J$27,LOHNTAB!$A$9:$A$40,0),MATCH($A36,LOHNTAB!$A$9:$Y$9,0))*1</f>
        <v>88614.83936499999</v>
      </c>
      <c r="E36" s="35">
        <f>D36/13</f>
        <v>6816.526104999999</v>
      </c>
      <c r="G36" s="48">
        <f>ROUND(($D36/$J28)*2,1)/2</f>
        <v>3055.7</v>
      </c>
      <c r="H36" s="48">
        <f>ROUND(($D36/($J28*$G24))*2,1)/2</f>
        <v>80.4</v>
      </c>
    </row>
    <row r="37" spans="1:8" ht="24.75" customHeight="1">
      <c r="A37" s="136" t="s">
        <v>23</v>
      </c>
      <c r="B37" s="135">
        <f>INDEX(LOHNTAB!$A$52:$Y$83,MATCH($J$27,LOHNTAB!$A$52:$A$83,0),MATCH($A37,LOHNTAB!$A$52:$Y$52,0))*1</f>
        <v>68770.575</v>
      </c>
      <c r="C37" s="57">
        <f>D37*12/13</f>
        <v>84661.25422409999</v>
      </c>
      <c r="D37" s="39">
        <f>INDEX(LOHNTAB!$A$9:$Y$40,MATCH($J$27,LOHNTAB!$A$9:$A$40,0),MATCH($A37,LOHNTAB!$A$9:$Y$9,0))*1</f>
        <v>91716.35874277499</v>
      </c>
      <c r="E37" s="40">
        <f>D37/13</f>
        <v>7055.104518674999</v>
      </c>
      <c r="G37" s="49">
        <f>ROUND(($D37/$J28)*2,1)/2</f>
        <v>3162.65</v>
      </c>
      <c r="H37" s="49">
        <f>ROUND(($D37/($J28*$G24))*2,1)/2</f>
        <v>83.25</v>
      </c>
    </row>
    <row r="38" spans="1:8" ht="24.75" customHeight="1">
      <c r="A38" s="38" t="s">
        <v>24</v>
      </c>
      <c r="B38" s="59">
        <f>INDEX(LOHNTAB!$A$52:$Y$83,MATCH($J$27,LOHNTAB!$A$52:$A$83,0),MATCH($A38,LOHNTAB!$A$52:$Y$52,0))*1</f>
        <v>71096.15000000001</v>
      </c>
      <c r="C38" s="56">
        <f aca="true" t="shared" si="0" ref="C38:C51">D38*12/13</f>
        <v>87524.1951882</v>
      </c>
      <c r="D38" s="30">
        <f>INDEX(LOHNTAB!$A$9:$Y$40,MATCH($J$27,LOHNTAB!$A$9:$A$40,0),MATCH($A38,LOHNTAB!$A$9:$Y$9,0))*1</f>
        <v>94817.87812055</v>
      </c>
      <c r="E38" s="35">
        <f aca="true" t="shared" si="1" ref="E38:E51">D38/13</f>
        <v>7293.68293235</v>
      </c>
      <c r="G38" s="48">
        <f>ROUND(($D38/$J28)*2,1)/2</f>
        <v>3269.6</v>
      </c>
      <c r="H38" s="48">
        <f>ROUND(($D38/($J28*$G24))*2,1)/2</f>
        <v>86.05</v>
      </c>
    </row>
    <row r="39" spans="1:8" ht="24.75" customHeight="1">
      <c r="A39" s="136" t="s">
        <v>25</v>
      </c>
      <c r="B39" s="60">
        <f>INDEX(LOHNTAB!$A$52:$Y$83,MATCH($J$27,LOHNTAB!$A$52:$A$83,0),MATCH($A39,LOHNTAB!$A$52:$Y$52,0))*1</f>
        <v>73421.725</v>
      </c>
      <c r="C39" s="57">
        <f t="shared" si="0"/>
        <v>90387.1361523</v>
      </c>
      <c r="D39" s="39">
        <f>INDEX(LOHNTAB!$A$9:$Y$40,MATCH($J$27,LOHNTAB!$A$9:$A$40,0),MATCH($A39,LOHNTAB!$A$9:$Y$9,0))*1</f>
        <v>97919.397498325</v>
      </c>
      <c r="E39" s="40">
        <f t="shared" si="1"/>
        <v>7532.2613460249995</v>
      </c>
      <c r="G39" s="49">
        <f>ROUND(($D39/$J28)*2,1)/2</f>
        <v>3376.55</v>
      </c>
      <c r="H39" s="49">
        <f>ROUND(($D39/($J28*$G24))*2,1)/2</f>
        <v>88.85</v>
      </c>
    </row>
    <row r="40" spans="1:8" ht="24.75" customHeight="1">
      <c r="A40" s="38" t="s">
        <v>26</v>
      </c>
      <c r="B40" s="59">
        <f>INDEX(LOHNTAB!$A$52:$Y$83,MATCH($J$27,LOHNTAB!$A$52:$A$83,0),MATCH($A40,LOHNTAB!$A$52:$Y$52,0))*1</f>
        <v>75747.29999999999</v>
      </c>
      <c r="C40" s="56">
        <f t="shared" si="0"/>
        <v>93250.07711639999</v>
      </c>
      <c r="D40" s="30">
        <f>INDEX(LOHNTAB!$A$9:$Y$40,MATCH($J$27,LOHNTAB!$A$9:$A$40,0),MATCH($A40,LOHNTAB!$A$9:$Y$9,0))*1</f>
        <v>101020.91687609999</v>
      </c>
      <c r="E40" s="35">
        <f t="shared" si="1"/>
        <v>7770.839759699999</v>
      </c>
      <c r="G40" s="48">
        <f>ROUND(($D40/$J28)*2,1)/2</f>
        <v>3483.5</v>
      </c>
      <c r="H40" s="48">
        <f>ROUND(($D40/($J28*$G24))*2,1)/2</f>
        <v>91.65</v>
      </c>
    </row>
    <row r="41" spans="1:8" ht="24.75" customHeight="1">
      <c r="A41" s="136" t="s">
        <v>27</v>
      </c>
      <c r="B41" s="60">
        <f>INDEX(LOHNTAB!$A$52:$Y$83,MATCH($J$27,LOHNTAB!$A$52:$A$83,0),MATCH($A41,LOHNTAB!$A$52:$Y$52,0))*1</f>
        <v>78072.875</v>
      </c>
      <c r="C41" s="57">
        <f t="shared" si="0"/>
        <v>96113.01808049998</v>
      </c>
      <c r="D41" s="39">
        <f>INDEX(LOHNTAB!$A$9:$Y$40,MATCH($J$27,LOHNTAB!$A$9:$A$40,0),MATCH($A41,LOHNTAB!$A$9:$Y$9,0))*1</f>
        <v>104122.436253875</v>
      </c>
      <c r="E41" s="40">
        <f t="shared" si="1"/>
        <v>8009.418173375</v>
      </c>
      <c r="G41" s="49">
        <f>ROUND(($D41/$J28)*2,1)/2</f>
        <v>3590.45</v>
      </c>
      <c r="H41" s="49">
        <f>ROUND(($D41/($J28*$G24))*2,1)/2</f>
        <v>94.5</v>
      </c>
    </row>
    <row r="42" spans="1:8" ht="24.75" customHeight="1">
      <c r="A42" s="38" t="s">
        <v>28</v>
      </c>
      <c r="B42" s="59">
        <f>INDEX(LOHNTAB!$A$52:$Y$83,MATCH($J$27,LOHNTAB!$A$52:$A$83,0),MATCH($A42,LOHNTAB!$A$52:$Y$52,0))*1</f>
        <v>80398.45</v>
      </c>
      <c r="C42" s="56">
        <f t="shared" si="0"/>
        <v>98975.9590446</v>
      </c>
      <c r="D42" s="30">
        <f>INDEX(LOHNTAB!$A$9:$Y$40,MATCH($J$27,LOHNTAB!$A$9:$A$40,0),MATCH($A42,LOHNTAB!$A$9:$Y$9,0))*1</f>
        <v>107223.95563165</v>
      </c>
      <c r="E42" s="35">
        <f t="shared" si="1"/>
        <v>8247.99658705</v>
      </c>
      <c r="G42" s="48">
        <f>ROUND(($D42/$J28)*2,1)/2</f>
        <v>3697.4</v>
      </c>
      <c r="H42" s="48">
        <f>ROUND(($D42/($J28*$G24))*2,1)/2</f>
        <v>97.3</v>
      </c>
    </row>
    <row r="43" spans="1:8" ht="24.75" customHeight="1">
      <c r="A43" s="136" t="s">
        <v>29</v>
      </c>
      <c r="B43" s="60">
        <f>INDEX(LOHNTAB!$A$52:$Y$83,MATCH($J$27,LOHNTAB!$A$52:$A$83,0),MATCH($A43,LOHNTAB!$A$52:$Y$52,0))*1</f>
        <v>82724.02500000001</v>
      </c>
      <c r="C43" s="57">
        <f t="shared" si="0"/>
        <v>101838.9000087</v>
      </c>
      <c r="D43" s="39">
        <f>INDEX(LOHNTAB!$A$9:$Y$40,MATCH($J$27,LOHNTAB!$A$9:$A$40,0),MATCH($A43,LOHNTAB!$A$9:$Y$9,0))*1</f>
        <v>110325.475009425</v>
      </c>
      <c r="E43" s="40">
        <f t="shared" si="1"/>
        <v>8486.575000725</v>
      </c>
      <c r="G43" s="49">
        <f>ROUND(($D43/$J28)*2,1)/2</f>
        <v>3804.35</v>
      </c>
      <c r="H43" s="49">
        <f>ROUND(($D43/($J28*$G24))*2,1)/2</f>
        <v>100.1</v>
      </c>
    </row>
    <row r="44" spans="1:8" ht="24.75" customHeight="1">
      <c r="A44" s="38" t="s">
        <v>30</v>
      </c>
      <c r="B44" s="59">
        <f>INDEX(LOHNTAB!$A$52:$Y$83,MATCH($J$27,LOHNTAB!$A$52:$A$83,0),MATCH($A44,LOHNTAB!$A$52:$Y$52,0))*1</f>
        <v>85049.6</v>
      </c>
      <c r="C44" s="56">
        <f t="shared" si="0"/>
        <v>104701.84097279998</v>
      </c>
      <c r="D44" s="30">
        <f>INDEX(LOHNTAB!$A$9:$Y$40,MATCH($J$27,LOHNTAB!$A$9:$A$40,0),MATCH($A44,LOHNTAB!$A$9:$Y$9,0))*1</f>
        <v>113426.99438719999</v>
      </c>
      <c r="E44" s="35">
        <f t="shared" si="1"/>
        <v>8725.1534144</v>
      </c>
      <c r="G44" s="48">
        <f>ROUND(($D44/$J28)*2,1)/2</f>
        <v>3911.3</v>
      </c>
      <c r="H44" s="48">
        <f>ROUND(($D44/($J28*$G24))*2,1)/2</f>
        <v>102.95</v>
      </c>
    </row>
    <row r="45" spans="1:8" ht="24.75" customHeight="1">
      <c r="A45" s="136" t="s">
        <v>31</v>
      </c>
      <c r="B45" s="60">
        <f>INDEX(LOHNTAB!$A$52:$Y$83,MATCH($J$27,LOHNTAB!$A$52:$A$83,0),MATCH($A45,LOHNTAB!$A$52:$Y$52,0))*1</f>
        <v>87375.175</v>
      </c>
      <c r="C45" s="57">
        <f t="shared" si="0"/>
        <v>107564.78193689998</v>
      </c>
      <c r="D45" s="39">
        <f>INDEX(LOHNTAB!$A$9:$Y$40,MATCH($J$27,LOHNTAB!$A$9:$A$40,0),MATCH($A45,LOHNTAB!$A$9:$Y$9,0))*1</f>
        <v>116528.51376497498</v>
      </c>
      <c r="E45" s="40">
        <f t="shared" si="1"/>
        <v>8963.731828074999</v>
      </c>
      <c r="G45" s="49">
        <f>ROUND(($D45/$J28)*2,1)/2</f>
        <v>4018.2</v>
      </c>
      <c r="H45" s="49">
        <f>ROUND(($D45/($J28*$G24))*2,1)/2</f>
        <v>105.75</v>
      </c>
    </row>
    <row r="46" spans="1:8" ht="24.75" customHeight="1">
      <c r="A46" s="38" t="s">
        <v>32</v>
      </c>
      <c r="B46" s="59">
        <f>INDEX(LOHNTAB!$A$52:$Y$83,MATCH($J$27,LOHNTAB!$A$52:$A$83,0),MATCH($A46,LOHNTAB!$A$52:$Y$52,0))*1</f>
        <v>89700.75</v>
      </c>
      <c r="C46" s="56">
        <f t="shared" si="0"/>
        <v>110427.722901</v>
      </c>
      <c r="D46" s="30">
        <f>INDEX(LOHNTAB!$A$9:$Y$40,MATCH($J$27,LOHNTAB!$A$9:$A$40,0),MATCH($A46,LOHNTAB!$A$9:$Y$9,0))*1</f>
        <v>119630.03314274999</v>
      </c>
      <c r="E46" s="35">
        <f t="shared" si="1"/>
        <v>9202.31024175</v>
      </c>
      <c r="G46" s="48">
        <f>ROUND(($D46/$J28)*2,1)/2</f>
        <v>4125.15</v>
      </c>
      <c r="H46" s="48">
        <f>ROUND(($D46/($J28*$G24))*2,1)/2</f>
        <v>108.55</v>
      </c>
    </row>
    <row r="47" spans="1:8" ht="24.75" customHeight="1">
      <c r="A47" s="136" t="s">
        <v>33</v>
      </c>
      <c r="B47" s="60">
        <f>INDEX(LOHNTAB!$A$52:$Y$83,MATCH($J$27,LOHNTAB!$A$52:$A$83,0),MATCH($A47,LOHNTAB!$A$52:$Y$52,0))*1</f>
        <v>91361.875</v>
      </c>
      <c r="C47" s="57">
        <f t="shared" si="0"/>
        <v>112472.68073249998</v>
      </c>
      <c r="D47" s="39">
        <f>INDEX(LOHNTAB!$A$9:$Y$40,MATCH($J$27,LOHNTAB!$A$9:$A$40,0),MATCH($A47,LOHNTAB!$A$9:$Y$9,0))*1</f>
        <v>121845.40412687499</v>
      </c>
      <c r="E47" s="40">
        <f t="shared" si="1"/>
        <v>9372.723394375</v>
      </c>
      <c r="G47" s="49">
        <f>ROUND(($D47/$J28)*2,1)/2</f>
        <v>4201.55</v>
      </c>
      <c r="H47" s="49">
        <f>ROUND(($D47/($J28*$G24))*2,1)/2</f>
        <v>110.55</v>
      </c>
    </row>
    <row r="48" spans="1:8" ht="24.75" customHeight="1">
      <c r="A48" s="38" t="s">
        <v>34</v>
      </c>
      <c r="B48" s="59">
        <f>INDEX(LOHNTAB!$A$52:$Y$83,MATCH($J$27,LOHNTAB!$A$52:$A$83,0),MATCH($A48,LOHNTAB!$A$52:$Y$52,0))*1</f>
        <v>93023</v>
      </c>
      <c r="C48" s="56">
        <f t="shared" si="0"/>
        <v>114517.63856399998</v>
      </c>
      <c r="D48" s="30">
        <f>INDEX(LOHNTAB!$A$9:$Y$40,MATCH($J$27,LOHNTAB!$A$9:$A$40,0),MATCH($A48,LOHNTAB!$A$9:$Y$9,0))*1</f>
        <v>124060.77511099998</v>
      </c>
      <c r="E48" s="35">
        <f t="shared" si="1"/>
        <v>9543.136546999998</v>
      </c>
      <c r="G48" s="48">
        <f>ROUND(($D48/$J28)*2,1)/2</f>
        <v>4277.95</v>
      </c>
      <c r="H48" s="48">
        <f>ROUND(($D48/($J28*$G24))*2,1)/2</f>
        <v>112.6</v>
      </c>
    </row>
    <row r="49" spans="1:8" ht="24.75" customHeight="1">
      <c r="A49" s="136" t="s">
        <v>35</v>
      </c>
      <c r="B49" s="60">
        <f>INDEX(LOHNTAB!$A$52:$Y$83,MATCH($J$27,LOHNTAB!$A$52:$A$83,0),MATCH($A49,LOHNTAB!$A$52:$Y$52,0))*1</f>
        <v>93853.5625</v>
      </c>
      <c r="C49" s="57">
        <f t="shared" si="0"/>
        <v>115540.11747974998</v>
      </c>
      <c r="D49" s="39">
        <f>INDEX(LOHNTAB!$A$9:$Y$40,MATCH($J$27,LOHNTAB!$A$9:$A$40,0),MATCH($A49,LOHNTAB!$A$9:$Y$9,0))*1</f>
        <v>125168.4606030625</v>
      </c>
      <c r="E49" s="40">
        <f t="shared" si="1"/>
        <v>9628.3431233125</v>
      </c>
      <c r="G49" s="49">
        <f>ROUND(($D49/$J28)*2,1)/2</f>
        <v>4316.15</v>
      </c>
      <c r="H49" s="49">
        <f>ROUND(($D49/($J28*$G24))*2,1)/2</f>
        <v>113.6</v>
      </c>
    </row>
    <row r="50" spans="1:8" ht="24.75" customHeight="1">
      <c r="A50" s="38" t="s">
        <v>36</v>
      </c>
      <c r="B50" s="59">
        <f>INDEX(LOHNTAB!$A$52:$Y$83,MATCH($J$27,LOHNTAB!$A$52:$A$83,0),MATCH($A50,LOHNTAB!$A$52:$Y$52,0))*1</f>
        <v>94684.125</v>
      </c>
      <c r="C50" s="56">
        <f t="shared" si="0"/>
        <v>116562.59639549999</v>
      </c>
      <c r="D50" s="30">
        <f>INDEX(LOHNTAB!$A$9:$Y$40,MATCH($J$27,LOHNTAB!$A$9:$A$40,0),MATCH($A50,LOHNTAB!$A$9:$Y$9,0))*1</f>
        <v>126276.14609512499</v>
      </c>
      <c r="E50" s="35">
        <f t="shared" si="1"/>
        <v>9713.549699624999</v>
      </c>
      <c r="G50" s="48">
        <f>ROUND(($D50/$J28)*2,1)/2</f>
        <v>4354.35</v>
      </c>
      <c r="H50" s="48">
        <f>ROUND(($D50/($J28*$G24))*2,1)/2</f>
        <v>114.6</v>
      </c>
    </row>
    <row r="51" spans="1:8" ht="24.75" customHeight="1">
      <c r="A51" s="136" t="s">
        <v>37</v>
      </c>
      <c r="B51" s="60">
        <f>INDEX(LOHNTAB!$A$52:$Y$83,MATCH($J$27,LOHNTAB!$A$52:$A$83,0),MATCH($A51,LOHNTAB!$A$52:$Y$52,0))*1</f>
        <v>95514.6875</v>
      </c>
      <c r="C51" s="57">
        <f t="shared" si="0"/>
        <v>117585.07531125</v>
      </c>
      <c r="D51" s="39">
        <f>INDEX(LOHNTAB!$A$9:$Y$40,MATCH($J$27,LOHNTAB!$A$9:$A$40,0),MATCH($A51,LOHNTAB!$A$9:$Y$9,0))*1</f>
        <v>127383.8315871875</v>
      </c>
      <c r="E51" s="40">
        <f t="shared" si="1"/>
        <v>9798.7562759375</v>
      </c>
      <c r="G51" s="49">
        <f>ROUND(($D51/$J28)*2,1)/2</f>
        <v>4392.55</v>
      </c>
      <c r="H51" s="49">
        <f>ROUND(($D51/($J28*$G24))*2,1)/2</f>
        <v>115.6</v>
      </c>
    </row>
    <row r="52" spans="1:8" ht="24.75" customHeight="1">
      <c r="A52" s="38" t="s">
        <v>38</v>
      </c>
      <c r="B52" s="59">
        <f>INDEX(LOHNTAB!$A$52:$Y$83,MATCH($J$27,LOHNTAB!$A$52:$A$83,0),MATCH($A52,LOHNTAB!$A$52:$Y$52,0))*1</f>
        <v>96345.25</v>
      </c>
      <c r="C52" s="56">
        <f>D52*12/13</f>
        <v>118607.554227</v>
      </c>
      <c r="D52" s="30">
        <f>INDEX(LOHNTAB!$A$9:$Y$40,MATCH($J$27,LOHNTAB!$A$9:$A$40,0),MATCH($A52,LOHNTAB!$A$9:$Y$9,0))*1</f>
        <v>128491.51707924998</v>
      </c>
      <c r="E52" s="35">
        <f>D52/13</f>
        <v>9883.962852249999</v>
      </c>
      <c r="G52" s="48">
        <f>ROUND(($D52/$J28)*2,1)/2</f>
        <v>4430.75</v>
      </c>
      <c r="H52" s="48">
        <f>ROUND(($D52/($J28*$G24))*2,1)/2</f>
        <v>116.6</v>
      </c>
    </row>
    <row r="53" spans="1:8" ht="24.75" customHeight="1">
      <c r="A53" s="136" t="s">
        <v>40</v>
      </c>
      <c r="B53" s="60">
        <f>INDEX(LOHNTAB!$A$52:$AC$83,MATCH($J$27,LOHNTAB!$A$52:$A$83,0),MATCH($A53,LOHNTAB!$A$52:$AC$52,0))*1</f>
        <v>97175.8125</v>
      </c>
      <c r="C53" s="57">
        <f>D53*12/13</f>
        <v>119630.03314274998</v>
      </c>
      <c r="D53" s="39">
        <f>INDEX(LOHNTAB!$A$9:$AC$40,MATCH($J$27,LOHNTAB!$A$9:$A$40,0),MATCH($A53,LOHNTAB!$A$9:$AC$9,0))*1</f>
        <v>129599.20257131247</v>
      </c>
      <c r="E53" s="40">
        <f>D53/13</f>
        <v>9969.169428562498</v>
      </c>
      <c r="G53" s="49">
        <f>ROUND(($D53/$J28)*2,1)/2</f>
        <v>4468.95</v>
      </c>
      <c r="H53" s="49">
        <f>ROUND(($D53/($J28*$G24))*2,1)/2</f>
        <v>117.6</v>
      </c>
    </row>
    <row r="54" spans="1:8" ht="24.75" customHeight="1">
      <c r="A54" s="38" t="s">
        <v>41</v>
      </c>
      <c r="B54" s="64">
        <f>INDEX(LOHNTAB!$A$52:$AC$83,MATCH($J$27,LOHNTAB!$A$52:$A$83,0),MATCH($A54,LOHNTAB!$A$52:$AC$52,0))*1</f>
        <v>98006.375</v>
      </c>
      <c r="C54" s="65">
        <f>D54*12/13</f>
        <v>120652.51205849998</v>
      </c>
      <c r="D54" s="66">
        <f>INDEX(LOHNTAB!$A$9:$AC$40,MATCH($J$27,LOHNTAB!$A$9:$A$40,0),MATCH($A54,LOHNTAB!$A$9:$AC$9,0))*1</f>
        <v>130706.888063375</v>
      </c>
      <c r="E54" s="67">
        <f>D54/13</f>
        <v>10054.376004875</v>
      </c>
      <c r="F54" s="68"/>
      <c r="G54" s="69">
        <f>ROUND(($D54/$J28)*2,1)/2</f>
        <v>4507.15</v>
      </c>
      <c r="H54" s="69">
        <f>ROUND(($D54/($J28*$G24))*2,1)/2</f>
        <v>118.6</v>
      </c>
    </row>
    <row r="55" spans="1:8" ht="24.75" customHeight="1">
      <c r="A55" s="136" t="s">
        <v>42</v>
      </c>
      <c r="B55" s="60">
        <f>INDEX(LOHNTAB!$A$52:$AC$83,MATCH($J$27,LOHNTAB!$A$52:$A$83,0),MATCH($A55,LOHNTAB!$A$52:$AC$52,0))*1</f>
        <v>98836.9375</v>
      </c>
      <c r="C55" s="57">
        <f>D55*12/13</f>
        <v>121674.99097425</v>
      </c>
      <c r="D55" s="39">
        <f>INDEX(LOHNTAB!$A$9:$AC$40,MATCH($J$27,LOHNTAB!$A$9:$A$40,0),MATCH($A55,LOHNTAB!$A$9:$AC$9,0))*1</f>
        <v>131814.5735554375</v>
      </c>
      <c r="E55" s="40">
        <f>D55/13</f>
        <v>10139.5825811875</v>
      </c>
      <c r="G55" s="49">
        <f>ROUND(($D55/$J28)*2,1)/2</f>
        <v>4545.35</v>
      </c>
      <c r="H55" s="49">
        <f>ROUND(($D55/($J28*$G24))*2,1)/2</f>
        <v>119.6</v>
      </c>
    </row>
    <row r="56" spans="1:8" ht="24.75" customHeight="1">
      <c r="A56" s="134" t="s">
        <v>43</v>
      </c>
      <c r="B56" s="70">
        <f>INDEX(LOHNTAB!$A$52:$AC$83,MATCH($J$27,LOHNTAB!$A$52:$A$83,0),MATCH($A56,LOHNTAB!$A$52:$AC$52,0))*1</f>
        <v>99667.5</v>
      </c>
      <c r="C56" s="71">
        <f>D56*12/13</f>
        <v>122697.46988999998</v>
      </c>
      <c r="D56" s="72">
        <f>INDEX(LOHNTAB!$A$9:$AC$40,MATCH($J$27,LOHNTAB!$A$9:$A$40,0),MATCH($A56,LOHNTAB!$A$9:$AC$9,0))*1</f>
        <v>132922.25904749997</v>
      </c>
      <c r="E56" s="73">
        <f>D56/13</f>
        <v>10224.789157499998</v>
      </c>
      <c r="F56" s="68"/>
      <c r="G56" s="74">
        <f>ROUND(($D56/$J28)*2,1)/2</f>
        <v>4583.55</v>
      </c>
      <c r="H56" s="74">
        <f>ROUND(($D56/($J28*$G24))*2,1)/2</f>
        <v>120.6</v>
      </c>
    </row>
    <row r="57" spans="1:11" ht="15">
      <c r="A57" s="24"/>
      <c r="K57" s="62"/>
    </row>
    <row r="58" spans="1:11" ht="15">
      <c r="A58" s="24" t="s">
        <v>70</v>
      </c>
      <c r="K58" s="62"/>
    </row>
    <row r="59" ht="15">
      <c r="A59" s="24" t="s">
        <v>19</v>
      </c>
    </row>
    <row r="60" ht="15">
      <c r="A60" s="24"/>
    </row>
    <row r="61" ht="15">
      <c r="A61" s="157" t="s">
        <v>71</v>
      </c>
    </row>
  </sheetData>
  <sheetProtection/>
  <mergeCells count="17">
    <mergeCell ref="A11:H11"/>
    <mergeCell ref="A12:H12"/>
    <mergeCell ref="A23:H23"/>
    <mergeCell ref="G24:H24"/>
    <mergeCell ref="G30:H30"/>
    <mergeCell ref="A21:E21"/>
    <mergeCell ref="G17:H17"/>
    <mergeCell ref="G18:H18"/>
    <mergeCell ref="G19:H19"/>
    <mergeCell ref="G20:H20"/>
    <mergeCell ref="G21:H21"/>
    <mergeCell ref="A17:C17"/>
    <mergeCell ref="A16:C16"/>
    <mergeCell ref="G16:H16"/>
    <mergeCell ref="A18:C18"/>
    <mergeCell ref="A19:C19"/>
    <mergeCell ref="A20:E20"/>
  </mergeCells>
  <printOptions/>
  <pageMargins left="0.7480314960629921" right="0" top="0.7874015748031497" bottom="0.7874015748031497" header="0.5118110236220472" footer="0.5118110236220472"/>
  <pageSetup fitToHeight="2" horizontalDpi="600" verticalDpi="600" orientation="portrait" paperSize="9" r:id="rId5"/>
  <rowBreaks count="1" manualBreakCount="1">
    <brk id="25" max="255" man="1"/>
  </rowBreaks>
  <drawing r:id="rId4"/>
  <legacyDrawing r:id="rId3"/>
  <oleObjects>
    <oleObject progId="Word.Picture.8" shapeId="1220672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K16" sqref="K16"/>
    </sheetView>
  </sheetViews>
  <sheetFormatPr defaultColWidth="11.421875" defaultRowHeight="12"/>
  <cols>
    <col min="1" max="1" width="11.140625" style="159" customWidth="1"/>
    <col min="2" max="2" width="2.8515625" style="159" customWidth="1"/>
    <col min="3" max="16384" width="11.140625" style="159" customWidth="1"/>
  </cols>
  <sheetData>
    <row r="1" s="158" customFormat="1" ht="15">
      <c r="A1" s="158" t="s">
        <v>73</v>
      </c>
    </row>
    <row r="3" spans="1:3" s="158" customFormat="1" ht="15">
      <c r="A3" s="158" t="s">
        <v>75</v>
      </c>
      <c r="C3" s="158" t="s">
        <v>74</v>
      </c>
    </row>
    <row r="4" spans="1:3" ht="14.25">
      <c r="A4" s="159">
        <v>1</v>
      </c>
      <c r="C4" s="159">
        <v>0</v>
      </c>
    </row>
    <row r="5" spans="1:3" ht="14.25">
      <c r="A5" s="159">
        <v>2</v>
      </c>
      <c r="C5" s="159">
        <v>1</v>
      </c>
    </row>
    <row r="6" spans="1:3" ht="14.25">
      <c r="A6" s="159">
        <v>3</v>
      </c>
      <c r="C6" s="159">
        <v>2</v>
      </c>
    </row>
    <row r="7" spans="1:3" ht="14.25">
      <c r="A7" s="159">
        <v>4</v>
      </c>
      <c r="C7" s="159">
        <v>3</v>
      </c>
    </row>
    <row r="8" spans="1:3" ht="14.25">
      <c r="A8" s="159">
        <v>5</v>
      </c>
      <c r="C8" s="159">
        <v>4</v>
      </c>
    </row>
    <row r="9" spans="1:3" ht="14.25">
      <c r="A9" s="159">
        <v>6</v>
      </c>
      <c r="C9" s="159">
        <v>5</v>
      </c>
    </row>
    <row r="10" spans="1:3" ht="14.25">
      <c r="A10" s="159">
        <v>7</v>
      </c>
      <c r="C10" s="159">
        <v>6</v>
      </c>
    </row>
    <row r="11" spans="1:3" ht="14.25">
      <c r="A11" s="159">
        <v>8</v>
      </c>
      <c r="C11" s="159">
        <v>7</v>
      </c>
    </row>
    <row r="12" spans="1:3" ht="14.25">
      <c r="A12" s="159">
        <v>9</v>
      </c>
      <c r="C12" s="159">
        <v>8</v>
      </c>
    </row>
    <row r="13" spans="1:3" ht="14.25">
      <c r="A13" s="159">
        <v>10</v>
      </c>
      <c r="C13" s="159">
        <v>9</v>
      </c>
    </row>
    <row r="14" spans="1:3" ht="14.25">
      <c r="A14" s="159">
        <v>11</v>
      </c>
      <c r="C14" s="159">
        <v>10</v>
      </c>
    </row>
    <row r="15" spans="1:3" ht="14.25">
      <c r="A15" s="159">
        <v>12</v>
      </c>
      <c r="C15" s="159">
        <v>11</v>
      </c>
    </row>
    <row r="16" spans="1:3" ht="14.25">
      <c r="A16" s="159">
        <v>13</v>
      </c>
      <c r="C16" s="159">
        <v>12</v>
      </c>
    </row>
    <row r="17" spans="1:3" ht="14.25">
      <c r="A17" s="160" t="s">
        <v>76</v>
      </c>
      <c r="C17" s="160">
        <v>13</v>
      </c>
    </row>
    <row r="18" spans="1:3" ht="14.25">
      <c r="A18" s="159">
        <v>14</v>
      </c>
      <c r="C18" s="159">
        <v>14</v>
      </c>
    </row>
    <row r="19" spans="1:3" ht="14.25">
      <c r="A19" s="160" t="s">
        <v>76</v>
      </c>
      <c r="C19" s="160">
        <v>15</v>
      </c>
    </row>
    <row r="20" spans="1:3" ht="14.25">
      <c r="A20" s="159">
        <v>15</v>
      </c>
      <c r="C20" s="159">
        <v>16</v>
      </c>
    </row>
    <row r="21" spans="1:3" ht="14.25">
      <c r="A21" s="160" t="s">
        <v>76</v>
      </c>
      <c r="C21" s="160">
        <v>17</v>
      </c>
    </row>
    <row r="22" spans="1:3" ht="14.25">
      <c r="A22" s="159">
        <v>16</v>
      </c>
      <c r="C22" s="159">
        <v>18</v>
      </c>
    </row>
    <row r="23" spans="1:3" ht="14.25">
      <c r="A23" s="160" t="s">
        <v>76</v>
      </c>
      <c r="C23" s="160">
        <v>19</v>
      </c>
    </row>
    <row r="24" spans="1:3" ht="14.25">
      <c r="A24" s="159">
        <v>17</v>
      </c>
      <c r="C24" s="159">
        <v>20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Engesser Meinrad</dc:creator>
  <cp:keywords/>
  <dc:description/>
  <cp:lastModifiedBy>Lischer Rolf</cp:lastModifiedBy>
  <cp:lastPrinted>2023-12-21T08:53:38Z</cp:lastPrinted>
  <dcterms:created xsi:type="dcterms:W3CDTF">2000-11-06T14:47:20Z</dcterms:created>
  <dcterms:modified xsi:type="dcterms:W3CDTF">2024-01-03T13:58:08Z</dcterms:modified>
  <cp:category/>
  <cp:version/>
  <cp:contentType/>
  <cp:contentStatus/>
</cp:coreProperties>
</file>