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:\IGSAA\sip\16_Integration\03_kernaufgaben\03_interreligioeser_dialog\"/>
    </mc:Choice>
  </mc:AlternateContent>
  <xr:revisionPtr revIDLastSave="0" documentId="8_{06FAB6AF-EA3D-494A-9FF6-B9841849F348}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Basis" sheetId="1" r:id="rId1"/>
    <sheet name="Veränderung in %" sheetId="8" r:id="rId2"/>
    <sheet name="Veränderung in % (2)" sheetId="9" r:id="rId3"/>
    <sheet name="Balkendiagramm" sheetId="11" r:id="rId4"/>
    <sheet name="Liniendiagramm" sheetId="10" r:id="rId5"/>
  </sheet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9" l="1"/>
  <c r="G8" i="9"/>
  <c r="G9" i="9"/>
  <c r="G10" i="9"/>
  <c r="G11" i="9"/>
  <c r="G12" i="9"/>
  <c r="G13" i="9"/>
  <c r="G14" i="9"/>
  <c r="J18" i="8"/>
  <c r="I18" i="8"/>
  <c r="H18" i="8"/>
  <c r="G18" i="8"/>
  <c r="F18" i="8"/>
  <c r="E18" i="8"/>
  <c r="D18" i="8"/>
  <c r="C18" i="8"/>
  <c r="J17" i="8"/>
  <c r="I17" i="8"/>
  <c r="H17" i="8"/>
  <c r="G17" i="8"/>
  <c r="F17" i="8"/>
  <c r="E17" i="8"/>
  <c r="D17" i="8"/>
  <c r="C17" i="8"/>
  <c r="J16" i="8"/>
  <c r="I16" i="8"/>
  <c r="H16" i="8"/>
  <c r="G16" i="8"/>
  <c r="F16" i="8"/>
  <c r="E16" i="8"/>
  <c r="D16" i="8"/>
  <c r="C16" i="8"/>
  <c r="J15" i="8"/>
  <c r="I15" i="8"/>
  <c r="H15" i="8"/>
  <c r="G15" i="8"/>
  <c r="F15" i="8"/>
  <c r="E15" i="8"/>
  <c r="D15" i="8"/>
  <c r="C15" i="8"/>
  <c r="J14" i="8"/>
  <c r="I14" i="8"/>
  <c r="H14" i="8"/>
  <c r="G14" i="8"/>
  <c r="F14" i="8"/>
  <c r="E14" i="8"/>
  <c r="D14" i="8"/>
  <c r="C14" i="8"/>
  <c r="J13" i="8"/>
  <c r="I13" i="8"/>
  <c r="H13" i="8"/>
  <c r="G13" i="8"/>
  <c r="F13" i="8"/>
  <c r="E13" i="8"/>
  <c r="D13" i="8"/>
  <c r="C13" i="8"/>
  <c r="J12" i="8"/>
  <c r="I12" i="8"/>
  <c r="H12" i="8"/>
  <c r="G12" i="8"/>
  <c r="F12" i="8"/>
  <c r="B12" i="8" s="1"/>
  <c r="E12" i="8"/>
  <c r="D12" i="8"/>
  <c r="C12" i="8"/>
  <c r="J11" i="8"/>
  <c r="I11" i="8"/>
  <c r="H11" i="8"/>
  <c r="G11" i="8"/>
  <c r="F11" i="8"/>
  <c r="E11" i="8"/>
  <c r="D11" i="8"/>
  <c r="C11" i="8"/>
  <c r="J10" i="8"/>
  <c r="I10" i="8"/>
  <c r="H10" i="8"/>
  <c r="G10" i="8"/>
  <c r="F10" i="8"/>
  <c r="E10" i="8"/>
  <c r="D10" i="8"/>
  <c r="C10" i="8"/>
  <c r="J9" i="8"/>
  <c r="I9" i="8"/>
  <c r="H9" i="8"/>
  <c r="G9" i="8"/>
  <c r="F9" i="8"/>
  <c r="E9" i="8"/>
  <c r="D9" i="8"/>
  <c r="C9" i="8"/>
  <c r="J8" i="8"/>
  <c r="I8" i="8"/>
  <c r="H8" i="8"/>
  <c r="G8" i="8"/>
  <c r="F8" i="8"/>
  <c r="B8" i="8" s="1"/>
  <c r="E8" i="8"/>
  <c r="D8" i="8"/>
  <c r="C8" i="8"/>
  <c r="J7" i="8"/>
  <c r="I7" i="8"/>
  <c r="H7" i="8"/>
  <c r="G7" i="8"/>
  <c r="F7" i="8"/>
  <c r="E7" i="8"/>
  <c r="D7" i="8"/>
  <c r="C7" i="8"/>
  <c r="B15" i="8" l="1"/>
  <c r="B7" i="8"/>
  <c r="B11" i="8"/>
  <c r="B17" i="8"/>
  <c r="B10" i="8"/>
  <c r="B14" i="8"/>
  <c r="B18" i="8"/>
  <c r="B9" i="8"/>
  <c r="B13" i="8"/>
  <c r="B16" i="8"/>
</calcChain>
</file>

<file path=xl/sharedStrings.xml><?xml version="1.0" encoding="utf-8"?>
<sst xmlns="http://schemas.openxmlformats.org/spreadsheetml/2006/main" count="47" uniqueCount="22">
  <si>
    <t>Total</t>
  </si>
  <si>
    <t>Evangelisch-reformiert</t>
  </si>
  <si>
    <t>Römisch-katholisch</t>
  </si>
  <si>
    <t>Jahr</t>
  </si>
  <si>
    <t>Jüdisch</t>
  </si>
  <si>
    <t>Islamisch</t>
  </si>
  <si>
    <t xml:space="preserve">Andere (christlich) </t>
  </si>
  <si>
    <t>Andere (nicht christlich)</t>
  </si>
  <si>
    <t>keine</t>
  </si>
  <si>
    <t>unbekannt</t>
  </si>
  <si>
    <t>2010</t>
  </si>
  <si>
    <t>keine (ohne Religionszugehörigkeit)</t>
  </si>
  <si>
    <t>2021</t>
  </si>
  <si>
    <t>x</t>
  </si>
  <si>
    <r>
      <t xml:space="preserve">Amt für Gesellschaft und Soziales
        </t>
    </r>
    <r>
      <rPr>
        <i/>
        <sz val="9"/>
        <rFont val="Frutiger LT Com 55 Roman"/>
        <family val="2"/>
      </rPr>
      <t xml:space="preserve">Koordinationsstelle Religionsfragen </t>
    </r>
    <r>
      <rPr>
        <b/>
        <i/>
        <sz val="9"/>
        <rFont val="Frutiger LT Com 55 Roman"/>
        <family val="2"/>
      </rPr>
      <t xml:space="preserve">
</t>
    </r>
  </si>
  <si>
    <r>
      <rPr>
        <b/>
        <sz val="9"/>
        <rFont val="Frutiger LT Com 55 Roman"/>
        <family val="2"/>
      </rPr>
      <t xml:space="preserve">Bemerkungen: </t>
    </r>
    <r>
      <rPr>
        <sz val="9"/>
        <rFont val="Frutiger LT Com 55 Roman"/>
        <family val="2"/>
      </rPr>
      <t xml:space="preserve">
Datenquelle: Bundesamt für Statistik BFS
Datenbasis: Ständige Wohnbevölkerung ab 15 Jahren 
Leer = Datensatz zu klein (aus Datenschutzgründen keine Publikation)</t>
    </r>
  </si>
  <si>
    <r>
      <t>Religionszugehörigkeit im Kanton Solothurn 2010</t>
    </r>
    <r>
      <rPr>
        <b/>
        <sz val="10"/>
        <rFont val="Calibri"/>
        <family val="2"/>
      </rPr>
      <t>–</t>
    </r>
    <r>
      <rPr>
        <b/>
        <sz val="10"/>
        <rFont val="Frutiger LT Com 55 Roman"/>
        <family val="2"/>
      </rPr>
      <t>2021</t>
    </r>
  </si>
  <si>
    <t>2022</t>
  </si>
  <si>
    <t>2023</t>
  </si>
  <si>
    <t>2024</t>
  </si>
  <si>
    <r>
      <t>Religionszugehörigkeit im Kanton Solothurn 2010</t>
    </r>
    <r>
      <rPr>
        <b/>
        <sz val="10"/>
        <rFont val="Calibri"/>
        <family val="2"/>
      </rPr>
      <t>–</t>
    </r>
    <r>
      <rPr>
        <b/>
        <sz val="10"/>
        <rFont val="Frutiger LT Com 55 Roman"/>
        <family val="2"/>
      </rPr>
      <t>2024</t>
    </r>
  </si>
  <si>
    <t>Veränderung 2010-2024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</si>
</sst>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\ \ 0;;;\ \ @"/>
    <numFmt numFmtId="165" formatCode="\ 0;;;\ @"/>
    <numFmt numFmtId="166" formatCode="#\'##0"/>
    <numFmt numFmtId="167" formatCode="#,###,##0__;\-#,###,##0__;\-__;@__\ "/>
    <numFmt numFmtId="168" formatCode="#,###,##0__;\-#,###,##0__;0__;@__\ "/>
    <numFmt numFmtId="169" formatCode="0.0%"/>
    <numFmt numFmtId="170" formatCode="\+0.0%;\-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Frutiger LT Com 55 Roman"/>
      <family val="2"/>
    </font>
    <font>
      <b/>
      <sz val="10"/>
      <name val="Frutiger LT Com 55 Roman"/>
      <family val="2"/>
    </font>
    <font>
      <b/>
      <sz val="9"/>
      <name val="Frutiger LT Com 55 Roman"/>
      <family val="2"/>
    </font>
    <font>
      <sz val="9"/>
      <name val="Frutiger LT Com 55 Roman"/>
      <family val="2"/>
    </font>
    <font>
      <b/>
      <i/>
      <sz val="9"/>
      <color theme="1"/>
      <name val="Frutiger LT Com 55 Roman"/>
      <family val="2"/>
    </font>
    <font>
      <i/>
      <sz val="9"/>
      <color rgb="FF000000"/>
      <name val="Frutiger LT Com 55 Roman"/>
      <family val="2"/>
    </font>
    <font>
      <b/>
      <i/>
      <sz val="9"/>
      <name val="Frutiger LT Com 55 Roman"/>
      <family val="2"/>
    </font>
    <font>
      <i/>
      <sz val="9"/>
      <name val="Frutiger LT Com 55 Roman"/>
      <family val="2"/>
    </font>
    <font>
      <sz val="10"/>
      <color indexed="8"/>
      <name val="Frutiger LT Com 55 Roman"/>
      <family val="2"/>
    </font>
    <font>
      <b/>
      <sz val="10"/>
      <color indexed="8"/>
      <name val="Frutiger LT Com 55 Roman"/>
      <family val="2"/>
    </font>
    <font>
      <b/>
      <sz val="10"/>
      <name val="Calibri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59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2" borderId="0" xfId="0" applyFont="1" applyFill="1"/>
    <xf numFmtId="167" fontId="4" fillId="0" borderId="0" xfId="0" applyNumberFormat="1" applyFont="1"/>
    <xf numFmtId="0" fontId="6" fillId="0" borderId="0" xfId="0" applyFont="1"/>
    <xf numFmtId="0" fontId="5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4" fontId="8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9" fontId="11" fillId="0" borderId="0" xfId="2" applyFont="1" applyFill="1" applyBorder="1" applyAlignment="1" applyProtection="1">
      <alignment horizontal="right" vertical="center" wrapText="1"/>
    </xf>
    <xf numFmtId="169" fontId="10" fillId="0" borderId="0" xfId="2" applyNumberFormat="1" applyFont="1" applyFill="1" applyBorder="1" applyAlignment="1" applyProtection="1">
      <alignment horizontal="right" vertical="center" wrapText="1"/>
    </xf>
    <xf numFmtId="164" fontId="10" fillId="0" borderId="0" xfId="0" applyNumberFormat="1" applyFont="1" applyAlignment="1">
      <alignment horizontal="right" vertical="center"/>
    </xf>
    <xf numFmtId="9" fontId="11" fillId="0" borderId="0" xfId="1" applyNumberFormat="1" applyFont="1" applyFill="1" applyBorder="1" applyAlignment="1" applyProtection="1">
      <alignment horizontal="right" vertical="center" wrapText="1"/>
    </xf>
    <xf numFmtId="169" fontId="10" fillId="0" borderId="0" xfId="1" applyNumberFormat="1" applyFont="1" applyFill="1" applyBorder="1" applyAlignment="1" applyProtection="1">
      <alignment horizontal="right" vertical="center" wrapText="1"/>
    </xf>
    <xf numFmtId="169" fontId="10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 vertical="center" indent="3"/>
    </xf>
    <xf numFmtId="0" fontId="18" fillId="0" borderId="1" xfId="0" applyFont="1" applyBorder="1" applyAlignment="1">
      <alignment horizontal="center" vertical="top" wrapText="1"/>
    </xf>
    <xf numFmtId="164" fontId="11" fillId="0" borderId="0" xfId="0" applyNumberFormat="1" applyFont="1" applyAlignment="1">
      <alignment vertical="top" wrapText="1"/>
    </xf>
    <xf numFmtId="0" fontId="10" fillId="0" borderId="5" xfId="0" applyFont="1" applyBorder="1" applyAlignment="1">
      <alignment horizontal="right" vertical="center"/>
    </xf>
    <xf numFmtId="0" fontId="19" fillId="0" borderId="4" xfId="0" applyFont="1" applyBorder="1" applyAlignment="1">
      <alignment vertical="top" wrapText="1"/>
    </xf>
    <xf numFmtId="168" fontId="10" fillId="0" borderId="4" xfId="0" applyNumberFormat="1" applyFont="1" applyBorder="1" applyAlignment="1">
      <alignment horizontal="right" vertical="center" wrapText="1"/>
    </xf>
    <xf numFmtId="3" fontId="10" fillId="0" borderId="4" xfId="0" applyNumberFormat="1" applyFont="1" applyBorder="1" applyAlignment="1">
      <alignment horizontal="right" vertical="center" wrapText="1"/>
    </xf>
    <xf numFmtId="170" fontId="10" fillId="0" borderId="4" xfId="2" applyNumberFormat="1" applyFont="1" applyFill="1" applyBorder="1" applyAlignment="1">
      <alignment horizontal="right" vertical="center" wrapText="1"/>
    </xf>
    <xf numFmtId="0" fontId="19" fillId="0" borderId="4" xfId="3" applyFont="1" applyBorder="1" applyAlignment="1">
      <alignment vertical="top" wrapText="1"/>
    </xf>
    <xf numFmtId="166" fontId="10" fillId="0" borderId="4" xfId="1" applyNumberFormat="1" applyFont="1" applyFill="1" applyBorder="1" applyAlignment="1" applyProtection="1">
      <alignment horizontal="right" vertical="center" wrapText="1"/>
    </xf>
    <xf numFmtId="164" fontId="10" fillId="0" borderId="6" xfId="0" applyNumberFormat="1" applyFont="1" applyBorder="1" applyAlignment="1">
      <alignment horizontal="center" vertical="top" wrapText="1"/>
    </xf>
    <xf numFmtId="165" fontId="11" fillId="0" borderId="2" xfId="0" applyNumberFormat="1" applyFont="1" applyBorder="1" applyAlignment="1">
      <alignment horizontal="center" vertical="top" wrapText="1"/>
    </xf>
    <xf numFmtId="0" fontId="18" fillId="0" borderId="2" xfId="3" applyFont="1" applyBorder="1" applyAlignment="1">
      <alignment horizontal="center" vertical="top" wrapText="1"/>
    </xf>
    <xf numFmtId="0" fontId="10" fillId="0" borderId="7" xfId="0" applyFont="1" applyBorder="1" applyAlignment="1">
      <alignment horizontal="right" vertical="center"/>
    </xf>
    <xf numFmtId="9" fontId="11" fillId="0" borderId="4" xfId="2" applyFont="1" applyFill="1" applyBorder="1" applyAlignment="1" applyProtection="1">
      <alignment horizontal="right" vertical="center" wrapText="1"/>
    </xf>
    <xf numFmtId="169" fontId="10" fillId="0" borderId="4" xfId="2" applyNumberFormat="1" applyFont="1" applyFill="1" applyBorder="1" applyAlignment="1" applyProtection="1">
      <alignment horizontal="right" vertical="center" wrapText="1"/>
    </xf>
    <xf numFmtId="169" fontId="10" fillId="0" borderId="3" xfId="2" applyNumberFormat="1" applyFont="1" applyFill="1" applyBorder="1" applyAlignment="1" applyProtection="1">
      <alignment horizontal="right" vertical="center" wrapText="1"/>
    </xf>
    <xf numFmtId="164" fontId="10" fillId="0" borderId="8" xfId="0" applyNumberFormat="1" applyFont="1" applyBorder="1" applyAlignment="1">
      <alignment horizontal="right" vertical="center"/>
    </xf>
    <xf numFmtId="9" fontId="11" fillId="0" borderId="9" xfId="1" applyNumberFormat="1" applyFont="1" applyFill="1" applyBorder="1" applyAlignment="1" applyProtection="1">
      <alignment horizontal="right" vertical="center" wrapText="1"/>
    </xf>
    <xf numFmtId="169" fontId="10" fillId="0" borderId="9" xfId="1" applyNumberFormat="1" applyFont="1" applyFill="1" applyBorder="1" applyAlignment="1" applyProtection="1">
      <alignment horizontal="right" vertical="center" wrapText="1"/>
    </xf>
    <xf numFmtId="169" fontId="10" fillId="0" borderId="9" xfId="2" applyNumberFormat="1" applyFont="1" applyFill="1" applyBorder="1" applyAlignment="1" applyProtection="1">
      <alignment horizontal="right" vertical="center" wrapText="1"/>
    </xf>
    <xf numFmtId="169" fontId="10" fillId="0" borderId="9" xfId="0" applyNumberFormat="1" applyFont="1" applyBorder="1" applyAlignment="1">
      <alignment horizontal="right" vertical="center" wrapText="1"/>
    </xf>
    <xf numFmtId="169" fontId="10" fillId="0" borderId="10" xfId="0" applyNumberFormat="1" applyFont="1" applyBorder="1" applyAlignment="1">
      <alignment horizontal="right" vertical="center" wrapText="1"/>
    </xf>
    <xf numFmtId="168" fontId="11" fillId="0" borderId="4" xfId="0" applyNumberFormat="1" applyFont="1" applyBorder="1" applyAlignment="1">
      <alignment horizontal="right" vertical="center" wrapText="1"/>
    </xf>
    <xf numFmtId="168" fontId="10" fillId="0" borderId="3" xfId="0" applyNumberFormat="1" applyFont="1" applyBorder="1" applyAlignment="1">
      <alignment horizontal="right" vertical="center" wrapText="1"/>
    </xf>
    <xf numFmtId="3" fontId="11" fillId="0" borderId="4" xfId="0" applyNumberFormat="1" applyFont="1" applyBorder="1" applyAlignment="1">
      <alignment horizontal="right" vertical="center" wrapText="1"/>
    </xf>
    <xf numFmtId="3" fontId="10" fillId="0" borderId="3" xfId="0" applyNumberFormat="1" applyFont="1" applyBorder="1" applyAlignment="1">
      <alignment horizontal="right" vertical="center" wrapText="1"/>
    </xf>
    <xf numFmtId="166" fontId="11" fillId="0" borderId="4" xfId="1" applyNumberFormat="1" applyFont="1" applyFill="1" applyBorder="1" applyAlignment="1" applyProtection="1">
      <alignment horizontal="right" vertical="center" wrapText="1"/>
    </xf>
    <xf numFmtId="166" fontId="11" fillId="0" borderId="9" xfId="1" applyNumberFormat="1" applyFont="1" applyFill="1" applyBorder="1" applyAlignment="1" applyProtection="1">
      <alignment horizontal="right" vertical="center" wrapText="1"/>
    </xf>
    <xf numFmtId="166" fontId="10" fillId="0" borderId="9" xfId="1" applyNumberFormat="1" applyFont="1" applyFill="1" applyBorder="1" applyAlignment="1" applyProtection="1">
      <alignment horizontal="right" vertical="center" wrapText="1"/>
    </xf>
    <xf numFmtId="3" fontId="10" fillId="0" borderId="9" xfId="0" applyNumberFormat="1" applyFont="1" applyBorder="1" applyAlignment="1">
      <alignment horizontal="right" vertical="center" wrapText="1"/>
    </xf>
    <xf numFmtId="3" fontId="10" fillId="0" borderId="10" xfId="0" applyNumberFormat="1" applyFont="1" applyBorder="1" applyAlignment="1">
      <alignment horizontal="right" vertical="center" wrapText="1"/>
    </xf>
    <xf numFmtId="0" fontId="16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</cellXfs>
  <cellStyles count="4">
    <cellStyle name="Komma" xfId="1" builtinId="3"/>
    <cellStyle name="Prozent" xfId="2" builtinId="5"/>
    <cellStyle name="Standard" xfId="0" builtinId="0"/>
    <cellStyle name="Standard 2" xfId="3" xr:uid="{00000000-0005-0000-0000-000003000000}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70" formatCode="\+0.0%;\-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family val="2"/>
        <scheme val="none"/>
      </font>
      <numFmt numFmtId="3" formatCode="#,##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family val="2"/>
        <scheme val="none"/>
      </font>
      <numFmt numFmtId="3" formatCode="#,##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family val="2"/>
        <scheme val="none"/>
      </font>
      <numFmt numFmtId="3" formatCode="#,##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8" formatCode="#,###,##0__;\-#,###,##0__;0__;@__\ 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Frutiger LT Com 55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Frutiger LT Com 55 Roman"/>
        <scheme val="none"/>
      </font>
    </dxf>
    <dxf>
      <border outline="0">
        <bottom style="thin">
          <color theme="6" tint="0.39997558519241921"/>
        </bottom>
      </border>
    </dxf>
    <dxf>
      <font>
        <strike val="0"/>
        <outline val="0"/>
        <shadow val="0"/>
        <u val="none"/>
        <vertAlign val="baseline"/>
        <sz val="10"/>
        <name val="Frutiger LT Com 55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9" formatCode="0.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3" formatCode="0%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1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Frutiger LT Com 55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6" formatCode="#\'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6" formatCode="#\'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6" formatCode="#\'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166" formatCode="#\'##0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utiger LT Com 55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Frutiger LT Com 55 Roman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Com 55 Roman" panose="020B0503030504020204" pitchFamily="34" charset="0"/>
                <a:ea typeface="+mn-ea"/>
                <a:cs typeface="+mn-cs"/>
              </a:defRPr>
            </a:pPr>
            <a:r>
              <a:rPr lang="de-CH" sz="1200"/>
              <a:t>Religionszugehörigkeit </a:t>
            </a:r>
            <a:br>
              <a:rPr lang="de-CH" sz="1200"/>
            </a:br>
            <a:r>
              <a:rPr lang="de-CH" sz="1200"/>
              <a:t>Kanton Solothurn 2010-2021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Frutiger LT Com 55 Roman" panose="020B0503030504020204" pitchFamily="34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Basis!$C$6</c:f>
              <c:strCache>
                <c:ptCount val="1"/>
                <c:pt idx="0">
                  <c:v>Evangelisch-reformiert</c:v>
                </c:pt>
              </c:strCache>
            </c:strRef>
          </c:tx>
          <c:spPr>
            <a:solidFill>
              <a:schemeClr val="accent1">
                <a:lumMod val="75000"/>
                <a:alpha val="7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Basis!$C$7:$C$18</c:f>
              <c:numCache>
                <c:formatCode>#,###,##0__;\-#,###,##0__;0__;@__\ </c:formatCode>
                <c:ptCount val="12"/>
                <c:pt idx="0">
                  <c:v>53052</c:v>
                </c:pt>
                <c:pt idx="1">
                  <c:v>53275</c:v>
                </c:pt>
                <c:pt idx="2">
                  <c:v>53693</c:v>
                </c:pt>
                <c:pt idx="3">
                  <c:v>52381</c:v>
                </c:pt>
                <c:pt idx="4">
                  <c:v>48719</c:v>
                </c:pt>
                <c:pt idx="5">
                  <c:v>47936</c:v>
                </c:pt>
                <c:pt idx="6">
                  <c:v>47383.923349735604</c:v>
                </c:pt>
                <c:pt idx="7" formatCode="#,##0">
                  <c:v>47942.615630067681</c:v>
                </c:pt>
                <c:pt idx="8" formatCode="#\'##0">
                  <c:v>45630.526006868844</c:v>
                </c:pt>
                <c:pt idx="9" formatCode="#\'##0">
                  <c:v>43554.215098082917</c:v>
                </c:pt>
                <c:pt idx="10" formatCode="#\'##0">
                  <c:v>43716.989302303009</c:v>
                </c:pt>
                <c:pt idx="11" formatCode="#\'##0">
                  <c:v>40287.585769432684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89D-A3A1-19680F72BF63}"/>
            </c:ext>
          </c:extLst>
        </c:ser>
        <c:ser>
          <c:idx val="2"/>
          <c:order val="2"/>
          <c:tx>
            <c:strRef>
              <c:f>Basis!$D$6</c:f>
              <c:strCache>
                <c:ptCount val="1"/>
                <c:pt idx="0">
                  <c:v>Römisch-katholisch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Basis!$D$7:$D$18</c:f>
              <c:numCache>
                <c:formatCode>#,###,##0__;\-#,###,##0__;0__;@__\ </c:formatCode>
                <c:ptCount val="12"/>
                <c:pt idx="0">
                  <c:v>80123</c:v>
                </c:pt>
                <c:pt idx="1">
                  <c:v>81371</c:v>
                </c:pt>
                <c:pt idx="2">
                  <c:v>76472</c:v>
                </c:pt>
                <c:pt idx="3">
                  <c:v>78325</c:v>
                </c:pt>
                <c:pt idx="4">
                  <c:v>79071</c:v>
                </c:pt>
                <c:pt idx="5">
                  <c:v>80280</c:v>
                </c:pt>
                <c:pt idx="6">
                  <c:v>76568.035530048393</c:v>
                </c:pt>
                <c:pt idx="7" formatCode="#,##0">
                  <c:v>76300.017139333853</c:v>
                </c:pt>
                <c:pt idx="8" formatCode="#\'##0">
                  <c:v>75082.416842984821</c:v>
                </c:pt>
                <c:pt idx="9" formatCode="#\'##0">
                  <c:v>72327.647328160805</c:v>
                </c:pt>
                <c:pt idx="10" formatCode="#\'##0">
                  <c:v>70239.656519517375</c:v>
                </c:pt>
                <c:pt idx="11" formatCode="#\'##0">
                  <c:v>70133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89D-A3A1-19680F72BF63}"/>
            </c:ext>
          </c:extLst>
        </c:ser>
        <c:ser>
          <c:idx val="3"/>
          <c:order val="3"/>
          <c:tx>
            <c:strRef>
              <c:f>Basis!$E$6</c:f>
              <c:strCache>
                <c:ptCount val="1"/>
                <c:pt idx="0">
                  <c:v>Andere (christlich) 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Basis!$E$7:$E$18</c:f>
              <c:numCache>
                <c:formatCode>#,###,##0__;\-#,###,##0__;0__;@__\ </c:formatCode>
                <c:ptCount val="12"/>
                <c:pt idx="0">
                  <c:v>10114</c:v>
                </c:pt>
                <c:pt idx="1">
                  <c:v>9961</c:v>
                </c:pt>
                <c:pt idx="2">
                  <c:v>10916</c:v>
                </c:pt>
                <c:pt idx="3">
                  <c:v>10022</c:v>
                </c:pt>
                <c:pt idx="4">
                  <c:v>11192</c:v>
                </c:pt>
                <c:pt idx="5">
                  <c:v>11471</c:v>
                </c:pt>
                <c:pt idx="6">
                  <c:v>12961.6348995649</c:v>
                </c:pt>
                <c:pt idx="7" formatCode="#,##0">
                  <c:v>11170.532724937608</c:v>
                </c:pt>
                <c:pt idx="8" formatCode="#\'##0">
                  <c:v>12081.965191999381</c:v>
                </c:pt>
                <c:pt idx="9" formatCode="#\'##0">
                  <c:v>11216.412107403568</c:v>
                </c:pt>
                <c:pt idx="10" formatCode="#\'##0">
                  <c:v>12217.998055612346</c:v>
                </c:pt>
                <c:pt idx="11" formatCode="#\'##0">
                  <c:v>11931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5-489D-A3A1-19680F72BF63}"/>
            </c:ext>
          </c:extLst>
        </c:ser>
        <c:ser>
          <c:idx val="4"/>
          <c:order val="4"/>
          <c:tx>
            <c:strRef>
              <c:f>Basis!$F$6</c:f>
              <c:strCache>
                <c:ptCount val="1"/>
                <c:pt idx="0">
                  <c:v>Jüdisch</c:v>
                </c:pt>
              </c:strCache>
            </c:strRef>
          </c:tx>
          <c:spPr>
            <a:solidFill>
              <a:schemeClr val="tx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Basis!$F$7:$F$18</c:f>
              <c:numCache>
                <c:formatCode>#,###,##0__;\-#,###,##0__;0__;@__\ </c:formatCode>
                <c:ptCount val="12"/>
                <c:pt idx="5">
                  <c:v>201</c:v>
                </c:pt>
                <c:pt idx="7" formatCode="#,##0">
                  <c:v>180</c:v>
                </c:pt>
                <c:pt idx="8" formatCode="#,##0">
                  <c:v>218</c:v>
                </c:pt>
                <c:pt idx="9" formatCode="#,##0">
                  <c:v>174</c:v>
                </c:pt>
                <c:pt idx="10" formatCode="#,##0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5-489D-A3A1-19680F72BF63}"/>
            </c:ext>
          </c:extLst>
        </c:ser>
        <c:ser>
          <c:idx val="5"/>
          <c:order val="5"/>
          <c:tx>
            <c:strRef>
              <c:f>Basis!$G$6</c:f>
              <c:strCache>
                <c:ptCount val="1"/>
                <c:pt idx="0">
                  <c:v>Islamisch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Basis!$G$7:$G$18</c:f>
              <c:numCache>
                <c:formatCode>#,###,##0__;\-#,###,##0__;0__;@__\ </c:formatCode>
                <c:ptCount val="12"/>
                <c:pt idx="0">
                  <c:v>14112</c:v>
                </c:pt>
                <c:pt idx="1">
                  <c:v>13165</c:v>
                </c:pt>
                <c:pt idx="2">
                  <c:v>14928</c:v>
                </c:pt>
                <c:pt idx="3">
                  <c:v>14394</c:v>
                </c:pt>
                <c:pt idx="4">
                  <c:v>15943</c:v>
                </c:pt>
                <c:pt idx="5">
                  <c:v>15061</c:v>
                </c:pt>
                <c:pt idx="6">
                  <c:v>15599.3058398824</c:v>
                </c:pt>
                <c:pt idx="7" formatCode="#,##0">
                  <c:v>17470.824125898685</c:v>
                </c:pt>
                <c:pt idx="8" formatCode="#,##0">
                  <c:v>16415.230662960159</c:v>
                </c:pt>
                <c:pt idx="9" formatCode="#,##0">
                  <c:v>16882.667803349588</c:v>
                </c:pt>
                <c:pt idx="10" formatCode="#,##0">
                  <c:v>17647.489634165959</c:v>
                </c:pt>
                <c:pt idx="11" formatCode="#,##0">
                  <c:v>18597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D5-489D-A3A1-19680F72BF63}"/>
            </c:ext>
          </c:extLst>
        </c:ser>
        <c:ser>
          <c:idx val="6"/>
          <c:order val="6"/>
          <c:tx>
            <c:strRef>
              <c:f>Basis!$H$6</c:f>
              <c:strCache>
                <c:ptCount val="1"/>
                <c:pt idx="0">
                  <c:v>Andere (nicht christlich)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Basis!$H$7:$H$18</c:f>
              <c:numCache>
                <c:formatCode>#,###,##0__;\-#,###,##0__;0__;@__\ </c:formatCode>
                <c:ptCount val="12"/>
                <c:pt idx="0">
                  <c:v>2736</c:v>
                </c:pt>
                <c:pt idx="1">
                  <c:v>3116</c:v>
                </c:pt>
                <c:pt idx="2">
                  <c:v>2938</c:v>
                </c:pt>
                <c:pt idx="3">
                  <c:v>3127</c:v>
                </c:pt>
                <c:pt idx="4">
                  <c:v>3350</c:v>
                </c:pt>
                <c:pt idx="5">
                  <c:v>3504</c:v>
                </c:pt>
                <c:pt idx="6">
                  <c:v>3576.1576040878199</c:v>
                </c:pt>
                <c:pt idx="7" formatCode="#,##0">
                  <c:v>3540.0407147637002</c:v>
                </c:pt>
                <c:pt idx="8" formatCode="#,##0">
                  <c:v>3050.5832320011332</c:v>
                </c:pt>
                <c:pt idx="9" formatCode="#,##0">
                  <c:v>2842.8980020577087</c:v>
                </c:pt>
                <c:pt idx="10" formatCode="#,##0">
                  <c:v>3295.8060097296407</c:v>
                </c:pt>
                <c:pt idx="11" formatCode="#,##0">
                  <c:v>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D5-489D-A3A1-19680F72BF63}"/>
            </c:ext>
          </c:extLst>
        </c:ser>
        <c:ser>
          <c:idx val="7"/>
          <c:order val="7"/>
          <c:tx>
            <c:strRef>
              <c:f>Basis!$I$6</c:f>
              <c:strCache>
                <c:ptCount val="1"/>
                <c:pt idx="0">
                  <c:v>keine</c:v>
                </c:pt>
              </c:strCache>
            </c:strRef>
          </c:tx>
          <c:spPr>
            <a:solidFill>
              <a:schemeClr val="bg1">
                <a:lumMod val="65000"/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65000"/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D5-489D-A3A1-19680F72BF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Basis!$I$7:$I$18</c:f>
              <c:numCache>
                <c:formatCode>#,###,##0__;\-#,###,##0__;0__;@__\ </c:formatCode>
                <c:ptCount val="12"/>
                <c:pt idx="0">
                  <c:v>51906</c:v>
                </c:pt>
                <c:pt idx="1">
                  <c:v>53835</c:v>
                </c:pt>
                <c:pt idx="2">
                  <c:v>58110</c:v>
                </c:pt>
                <c:pt idx="3">
                  <c:v>60209</c:v>
                </c:pt>
                <c:pt idx="4">
                  <c:v>62660</c:v>
                </c:pt>
                <c:pt idx="5">
                  <c:v>64566</c:v>
                </c:pt>
                <c:pt idx="6">
                  <c:v>69771.327424785399</c:v>
                </c:pt>
                <c:pt idx="7" formatCode="#,##0">
                  <c:v>70042.162603334116</c:v>
                </c:pt>
                <c:pt idx="8" formatCode="#,##0">
                  <c:v>74999.005959813672</c:v>
                </c:pt>
                <c:pt idx="9" formatCode="#,##0">
                  <c:v>83120.428431324079</c:v>
                </c:pt>
                <c:pt idx="10" formatCode="#,##0">
                  <c:v>84458.470044323694</c:v>
                </c:pt>
                <c:pt idx="11" formatCode="#,##0">
                  <c:v>88364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D5-489D-A3A1-19680F72BF63}"/>
            </c:ext>
          </c:extLst>
        </c:ser>
        <c:ser>
          <c:idx val="8"/>
          <c:order val="8"/>
          <c:tx>
            <c:strRef>
              <c:f>Basis!$J$6</c:f>
              <c:strCache>
                <c:ptCount val="1"/>
                <c:pt idx="0">
                  <c:v>unbekannt</c:v>
                </c:pt>
              </c:strCache>
            </c:strRef>
          </c:tx>
          <c:spPr>
            <a:solidFill>
              <a:schemeClr val="bg1">
                <a:lumMod val="85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Frutiger LT Com 55 Roman" panose="020B0503030504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Basis!$A$7:$A$18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Basis!$J$7:$J$18</c:f>
              <c:numCache>
                <c:formatCode>#,###,##0__;\-#,###,##0__;0__;@__\ </c:formatCode>
                <c:ptCount val="12"/>
                <c:pt idx="0">
                  <c:v>2980.2837004854573</c:v>
                </c:pt>
                <c:pt idx="1">
                  <c:v>1844.540300235305</c:v>
                </c:pt>
                <c:pt idx="2">
                  <c:v>1426.9580171284138</c:v>
                </c:pt>
                <c:pt idx="3">
                  <c:v>1911.3553561431625</c:v>
                </c:pt>
                <c:pt idx="4">
                  <c:v>1915.2594492780329</c:v>
                </c:pt>
                <c:pt idx="5">
                  <c:v>2132.7642473685755</c:v>
                </c:pt>
                <c:pt idx="6">
                  <c:v>1453.2099265605304</c:v>
                </c:pt>
                <c:pt idx="7" formatCode="#,##0">
                  <c:v>2320.415553208521</c:v>
                </c:pt>
                <c:pt idx="8" formatCode="#,##0">
                  <c:v>2795.1004325795216</c:v>
                </c:pt>
                <c:pt idx="9" formatCode="#,##0">
                  <c:v>1645.7227136106949</c:v>
                </c:pt>
                <c:pt idx="10" formatCode="#,##0">
                  <c:v>1936.5490618259507</c:v>
                </c:pt>
                <c:pt idx="11" formatCode="#,##0">
                  <c:v>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D5-489D-A3A1-19680F72BF6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544743168"/>
        <c:axId val="5447428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Basis!$B$6</c15:sqref>
                        </c15:formulaRef>
                      </c:ext>
                    </c:extLst>
                    <c:strCache>
                      <c:ptCount val="1"/>
                      <c:pt idx="0">
                        <c:v> Total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Frutiger LT Com 55 Roman" panose="020B0503030504020204" pitchFamily="34" charset="0"/>
                          <a:ea typeface="+mn-ea"/>
                          <a:cs typeface="+mn-cs"/>
                        </a:defRPr>
                      </a:pPr>
                      <a:endParaRPr lang="de-D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Basis!$A$7:$A$18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 formatCode="\ \ 0;;;\ \ @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Basis!$B$7:$B$18</c15:sqref>
                        </c15:formulaRef>
                      </c:ext>
                    </c:extLst>
                    <c:numCache>
                      <c:formatCode>#,###,##0__;\-#,###,##0__;0__;@__\ </c:formatCode>
                      <c:ptCount val="12"/>
                      <c:pt idx="0">
                        <c:v>215052</c:v>
                      </c:pt>
                      <c:pt idx="1">
                        <c:v>216599</c:v>
                      </c:pt>
                      <c:pt idx="2">
                        <c:v>218612</c:v>
                      </c:pt>
                      <c:pt idx="3">
                        <c:v>220463</c:v>
                      </c:pt>
                      <c:pt idx="4">
                        <c:v>222919</c:v>
                      </c:pt>
                      <c:pt idx="5">
                        <c:v>225152</c:v>
                      </c:pt>
                      <c:pt idx="6">
                        <c:v>227461.00000000099</c:v>
                      </c:pt>
                      <c:pt idx="7" formatCode="#,##0">
                        <c:v>228967.00000000343</c:v>
                      </c:pt>
                      <c:pt idx="8" formatCode="#\'##0">
                        <c:v>230273.00000000163</c:v>
                      </c:pt>
                      <c:pt idx="9" formatCode="#\'##0">
                        <c:v>231763.99999999421</c:v>
                      </c:pt>
                      <c:pt idx="10" formatCode="#\'##0">
                        <c:v>233690.00000000256</c:v>
                      </c:pt>
                      <c:pt idx="11" formatCode="#\'##0">
                        <c:v>235455.99999999348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46D5-489D-A3A1-19680F72BF63}"/>
                  </c:ext>
                </c:extLst>
              </c15:ser>
            </c15:filteredBarSeries>
          </c:ext>
        </c:extLst>
      </c:barChart>
      <c:catAx>
        <c:axId val="5447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Com 55 Roman" panose="020B0503030504020204" pitchFamily="34" charset="0"/>
                <a:ea typeface="+mn-ea"/>
                <a:cs typeface="+mn-cs"/>
              </a:defRPr>
            </a:pPr>
            <a:endParaRPr lang="de-DE"/>
          </a:p>
        </c:txPr>
        <c:crossAx val="544742840"/>
        <c:crosses val="autoZero"/>
        <c:auto val="1"/>
        <c:lblAlgn val="ctr"/>
        <c:lblOffset val="100"/>
        <c:noMultiLvlLbl val="0"/>
      </c:catAx>
      <c:valAx>
        <c:axId val="5447428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#,##0__;\-#,###,##0__;0__;@__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Com 55 Roman" panose="020B0503030504020204" pitchFamily="34" charset="0"/>
                <a:ea typeface="+mn-ea"/>
                <a:cs typeface="+mn-cs"/>
              </a:defRPr>
            </a:pPr>
            <a:endParaRPr lang="de-DE"/>
          </a:p>
        </c:txPr>
        <c:crossAx val="5447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27511463163694"/>
          <c:y val="0.94425617969219433"/>
          <c:w val="0.84569208455617351"/>
          <c:h val="4.7408369383429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utiger LT Com 55 Roman" panose="020B050303050402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Frutiger LT Com 55 Roman" panose="020B0503030504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200" b="1" i="0" u="none" strike="noStrike" baseline="0">
                <a:effectLst/>
                <a:latin typeface="Frutiger LT Com 55 Roman" panose="020B0503030504020204" pitchFamily="34" charset="0"/>
              </a:rPr>
              <a:t>Religionszugehörigkeit im Kanton Solothurn 2010-2020 </a:t>
            </a:r>
            <a:br>
              <a:rPr lang="de-CH" sz="1200" b="1" i="0" u="none" strike="noStrike" baseline="0">
                <a:effectLst/>
                <a:latin typeface="Frutiger LT Com 55 Roman" panose="020B0503030504020204" pitchFamily="34" charset="0"/>
              </a:rPr>
            </a:br>
            <a:r>
              <a:rPr lang="de-CH" sz="1200" b="1" i="0" u="none" strike="noStrike" baseline="0">
                <a:effectLst/>
                <a:latin typeface="Frutiger LT Com 55 Roman" panose="020B0503030504020204" pitchFamily="34" charset="0"/>
              </a:rPr>
              <a:t>(Veränderung in %)</a:t>
            </a:r>
            <a:endParaRPr lang="de-CH" sz="1200" b="1">
              <a:latin typeface="Frutiger LT Com 55 Roman" panose="020B0503030504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'Veränderung in %'!$C$6</c:f>
              <c:strCache>
                <c:ptCount val="1"/>
                <c:pt idx="0">
                  <c:v>Evangelisch-reformiert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%'!$C$7:$C$18</c:f>
              <c:numCache>
                <c:formatCode>0.0%</c:formatCode>
                <c:ptCount val="12"/>
                <c:pt idx="0">
                  <c:v>0.24669382288934769</c:v>
                </c:pt>
                <c:pt idx="1">
                  <c:v>0.24596143103153753</c:v>
                </c:pt>
                <c:pt idx="2">
                  <c:v>0.24560865826212649</c:v>
                </c:pt>
                <c:pt idx="3">
                  <c:v>0.23759542417548524</c:v>
                </c:pt>
                <c:pt idx="4">
                  <c:v>0.21855023573585025</c:v>
                </c:pt>
                <c:pt idx="5">
                  <c:v>0.21290505969300738</c:v>
                </c:pt>
                <c:pt idx="6">
                  <c:v>0.20831669319019699</c:v>
                </c:pt>
                <c:pt idx="7">
                  <c:v>0.20938657374236008</c:v>
                </c:pt>
                <c:pt idx="8">
                  <c:v>0.19815838594567545</c:v>
                </c:pt>
                <c:pt idx="9">
                  <c:v>0.18792485070193821</c:v>
                </c:pt>
                <c:pt idx="10">
                  <c:v>0.18707257179298442</c:v>
                </c:pt>
                <c:pt idx="11">
                  <c:v>0.17110451961060155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2-4079-A515-D27FFB954AB5}"/>
            </c:ext>
          </c:extLst>
        </c:ser>
        <c:ser>
          <c:idx val="2"/>
          <c:order val="2"/>
          <c:tx>
            <c:strRef>
              <c:f>'Veränderung in %'!$D$6</c:f>
              <c:strCache>
                <c:ptCount val="1"/>
                <c:pt idx="0">
                  <c:v>Römisch-katholisch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%'!$D$7:$D$18</c:f>
              <c:numCache>
                <c:formatCode>0.0%</c:formatCode>
                <c:ptCount val="12"/>
                <c:pt idx="0">
                  <c:v>0.37257500511504194</c:v>
                </c:pt>
                <c:pt idx="1">
                  <c:v>0.37567578797686046</c:v>
                </c:pt>
                <c:pt idx="2">
                  <c:v>0.349806963936106</c:v>
                </c:pt>
                <c:pt idx="3">
                  <c:v>0.35527503481309791</c:v>
                </c:pt>
                <c:pt idx="4">
                  <c:v>0.35470731521314919</c:v>
                </c:pt>
                <c:pt idx="5">
                  <c:v>0.35655912450255828</c:v>
                </c:pt>
                <c:pt idx="6">
                  <c:v>0.33662049991008597</c:v>
                </c:pt>
                <c:pt idx="7">
                  <c:v>0.33323586865938198</c:v>
                </c:pt>
                <c:pt idx="8">
                  <c:v>0.32605827362732187</c:v>
                </c:pt>
                <c:pt idx="9">
                  <c:v>0.31207455570391696</c:v>
                </c:pt>
                <c:pt idx="10">
                  <c:v>0.30056766023157433</c:v>
                </c:pt>
                <c:pt idx="11">
                  <c:v>0.29786032209840457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2-4079-A515-D27FFB954AB5}"/>
            </c:ext>
          </c:extLst>
        </c:ser>
        <c:ser>
          <c:idx val="3"/>
          <c:order val="3"/>
          <c:tx>
            <c:strRef>
              <c:f>'Veränderung in %'!$E$6</c:f>
              <c:strCache>
                <c:ptCount val="1"/>
                <c:pt idx="0">
                  <c:v>Andere (christlich)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%'!$E$7:$E$18</c:f>
              <c:numCache>
                <c:formatCode>0.0%</c:formatCode>
                <c:ptCount val="12"/>
                <c:pt idx="0">
                  <c:v>4.7030485649982329E-2</c:v>
                </c:pt>
                <c:pt idx="1">
                  <c:v>4.5988208625155243E-2</c:v>
                </c:pt>
                <c:pt idx="2">
                  <c:v>4.9933215011069843E-2</c:v>
                </c:pt>
                <c:pt idx="3">
                  <c:v>4.5458875185405263E-2</c:v>
                </c:pt>
                <c:pt idx="4">
                  <c:v>5.0206577276948126E-2</c:v>
                </c:pt>
                <c:pt idx="5">
                  <c:v>5.0947804150085277E-2</c:v>
                </c:pt>
                <c:pt idx="6">
                  <c:v>5.6983988022407554E-2</c:v>
                </c:pt>
                <c:pt idx="7">
                  <c:v>4.878664927669682E-2</c:v>
                </c:pt>
                <c:pt idx="8">
                  <c:v>5.2468006201331879E-2</c:v>
                </c:pt>
                <c:pt idx="9">
                  <c:v>4.839583415631353E-2</c:v>
                </c:pt>
                <c:pt idx="10">
                  <c:v>5.2282930615825292E-2</c:v>
                </c:pt>
                <c:pt idx="11">
                  <c:v>5.0671887741235433E-2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2-4079-A515-D27FFB954AB5}"/>
            </c:ext>
          </c:extLst>
        </c:ser>
        <c:ser>
          <c:idx val="5"/>
          <c:order val="5"/>
          <c:tx>
            <c:strRef>
              <c:f>'Veränderung in %'!$G$6</c:f>
              <c:strCache>
                <c:ptCount val="1"/>
                <c:pt idx="0">
                  <c:v>Islamisch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%'!$G$7:$G$18</c:f>
              <c:numCache>
                <c:formatCode>0.0%</c:formatCode>
                <c:ptCount val="12"/>
                <c:pt idx="0">
                  <c:v>6.5621338094972378E-2</c:v>
                </c:pt>
                <c:pt idx="1">
                  <c:v>6.0780520685691071E-2</c:v>
                </c:pt>
                <c:pt idx="2">
                  <c:v>6.8285364023932815E-2</c:v>
                </c:pt>
                <c:pt idx="3">
                  <c:v>6.5289867233957632E-2</c:v>
                </c:pt>
                <c:pt idx="4">
                  <c:v>7.1519251387275204E-2</c:v>
                </c:pt>
                <c:pt idx="5">
                  <c:v>6.6892588118249011E-2</c:v>
                </c:pt>
                <c:pt idx="6">
                  <c:v>6.8580133912549107E-2</c:v>
                </c:pt>
                <c:pt idx="7">
                  <c:v>7.6302804010614733E-2</c:v>
                </c:pt>
                <c:pt idx="8">
                  <c:v>7.1285954770902549E-2</c:v>
                </c:pt>
                <c:pt idx="9">
                  <c:v>7.2844219996850285E-2</c:v>
                </c:pt>
                <c:pt idx="10">
                  <c:v>7.5516665814394132E-2</c:v>
                </c:pt>
                <c:pt idx="11">
                  <c:v>7.8982909758088624E-2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72-4079-A515-D27FFB954AB5}"/>
            </c:ext>
          </c:extLst>
        </c:ser>
        <c:ser>
          <c:idx val="6"/>
          <c:order val="6"/>
          <c:tx>
            <c:strRef>
              <c:f>'Veränderung in %'!$H$6</c:f>
              <c:strCache>
                <c:ptCount val="1"/>
                <c:pt idx="0">
                  <c:v>Andere (nicht christlich)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%'!$H$7:$H$18</c:f>
              <c:numCache>
                <c:formatCode>0.0%</c:formatCode>
                <c:ptCount val="12"/>
                <c:pt idx="0">
                  <c:v>1.2722504324535462E-2</c:v>
                </c:pt>
                <c:pt idx="1">
                  <c:v>1.4386031329784534E-2</c:v>
                </c:pt>
                <c:pt idx="2">
                  <c:v>1.3439335443617003E-2</c:v>
                </c:pt>
                <c:pt idx="3">
                  <c:v>1.4183785941405134E-2</c:v>
                </c:pt>
                <c:pt idx="4">
                  <c:v>1.5027880082002881E-2</c:v>
                </c:pt>
                <c:pt idx="5">
                  <c:v>1.5562819783968163E-2</c:v>
                </c:pt>
                <c:pt idx="6">
                  <c:v>1.5722069295781713E-2</c:v>
                </c:pt>
                <c:pt idx="7">
                  <c:v>1.5460921070563212E-2</c:v>
                </c:pt>
                <c:pt idx="8">
                  <c:v>1.3247680935242567E-2</c:v>
                </c:pt>
                <c:pt idx="9">
                  <c:v>1.22663485358286E-2</c:v>
                </c:pt>
                <c:pt idx="10">
                  <c:v>1.4103324959260578E-2</c:v>
                </c:pt>
                <c:pt idx="11">
                  <c:v>1.6109166893177939E-2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72-4079-A515-D27FFB954AB5}"/>
            </c:ext>
          </c:extLst>
        </c:ser>
        <c:ser>
          <c:idx val="7"/>
          <c:order val="7"/>
          <c:tx>
            <c:strRef>
              <c:f>'Veränderung in %'!$I$6</c:f>
              <c:strCache>
                <c:ptCount val="1"/>
                <c:pt idx="0">
                  <c:v>keine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'Veränderung in %'!$A$7:$A$18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 formatCode="\ \ 0;;;\ \ @">
                  <c:v>2021</c:v>
                </c:pt>
              </c:numCache>
            </c:numRef>
          </c:cat>
          <c:val>
            <c:numRef>
              <c:f>'Veränderung in %'!$I$7:$I$18</c:f>
              <c:numCache>
                <c:formatCode>0.0%</c:formatCode>
                <c:ptCount val="12"/>
                <c:pt idx="0">
                  <c:v>0.24136487919200939</c:v>
                </c:pt>
                <c:pt idx="1">
                  <c:v>0.24854685386359124</c:v>
                </c:pt>
                <c:pt idx="2">
                  <c:v>0.26581340457065483</c:v>
                </c:pt>
                <c:pt idx="3">
                  <c:v>0.27310251606845592</c:v>
                </c:pt>
                <c:pt idx="4">
                  <c:v>0.28108864654874638</c:v>
                </c:pt>
                <c:pt idx="5">
                  <c:v>0.28676627345082434</c:v>
                </c:pt>
                <c:pt idx="6">
                  <c:v>0.30673973747053385</c:v>
                </c:pt>
                <c:pt idx="7">
                  <c:v>0.3059050544547165</c:v>
                </c:pt>
                <c:pt idx="8">
                  <c:v>0.3256960475601271</c:v>
                </c:pt>
                <c:pt idx="9">
                  <c:v>0.35864253478247765</c:v>
                </c:pt>
                <c:pt idx="10">
                  <c:v>0.36141242690882269</c:v>
                </c:pt>
                <c:pt idx="11">
                  <c:v>0.37528880130471276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72-4079-A515-D27FFB954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75984"/>
        <c:axId val="97417795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'Veränderung in %'!$B$6</c15:sqref>
                        </c15:formulaRef>
                      </c:ext>
                    </c:extLst>
                    <c:strCache>
                      <c:ptCount val="1"/>
                      <c:pt idx="0">
                        <c:v> 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'Veränderung in %'!$A$7:$A$18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 formatCode="\ \ 0;;;\ \ @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'Veränderung in %'!$B$7:$B$18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0.99986646811229607</c:v>
                      </c:pt>
                      <c:pt idx="1">
                        <c:v>0.99985475602489071</c:v>
                      </c:pt>
                      <c:pt idx="2">
                        <c:v>0.99941429572543328</c:v>
                      </c:pt>
                      <c:pt idx="3">
                        <c:v>0.99957523646209645</c:v>
                      </c:pt>
                      <c:pt idx="4">
                        <c:v>0.99969163440208342</c:v>
                      </c:pt>
                      <c:pt idx="5">
                        <c:v>0.99999895291788909</c:v>
                      </c:pt>
                      <c:pt idx="6">
                        <c:v>0.99935195297068102</c:v>
                      </c:pt>
                      <c:pt idx="7">
                        <c:v>0.99999829010966979</c:v>
                      </c:pt>
                      <c:pt idx="8">
                        <c:v>0.99999925449013083</c:v>
                      </c:pt>
                      <c:pt idx="9">
                        <c:v>0.99999996325570484</c:v>
                      </c:pt>
                      <c:pt idx="10">
                        <c:v>0.99999982295979895</c:v>
                      </c:pt>
                      <c:pt idx="11">
                        <c:v>0.99942488519909967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E772-4079-A515-D27FFB954AB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'Veränderung in %'!$F$6</c15:sqref>
                        </c15:formulaRef>
                      </c:ext>
                    </c:extLst>
                    <c:strCache>
                      <c:ptCount val="1"/>
                      <c:pt idx="0">
                        <c:v>Jüdisch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'Veränderung in %'!$A$7:$A$18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 formatCode="\ \ 0;;;\ \ @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'Veränderung in %'!$F$7:$F$18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8.9273024445707784E-4</c:v>
                      </c:pt>
                      <c:pt idx="6">
                        <c:v>0</c:v>
                      </c:pt>
                      <c:pt idx="7">
                        <c:v>7.8613948734969363E-4</c:v>
                      </c:pt>
                      <c:pt idx="8">
                        <c:v>9.4670239237773621E-4</c:v>
                      </c:pt>
                      <c:pt idx="9">
                        <c:v>7.5076370790978905E-4</c:v>
                      </c:pt>
                      <c:pt idx="10">
                        <c:v>7.57413667679396E-4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72-4079-A515-D27FFB954AB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'Veränderung in %'!$J$6</c15:sqref>
                        </c15:formulaRef>
                      </c:ext>
                    </c:extLst>
                    <c:strCache>
                      <c:ptCount val="1"/>
                      <c:pt idx="0">
                        <c:v>unbekannt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'Veränderung in %'!$A$7:$A$18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2010</c:v>
                      </c:pt>
                      <c:pt idx="1">
                        <c:v>2011</c:v>
                      </c:pt>
                      <c:pt idx="2">
                        <c:v>2012</c:v>
                      </c:pt>
                      <c:pt idx="3">
                        <c:v>2013</c:v>
                      </c:pt>
                      <c:pt idx="4">
                        <c:v>2014</c:v>
                      </c:pt>
                      <c:pt idx="5">
                        <c:v>2015</c:v>
                      </c:pt>
                      <c:pt idx="6">
                        <c:v>2016</c:v>
                      </c:pt>
                      <c:pt idx="7">
                        <c:v>2017</c:v>
                      </c:pt>
                      <c:pt idx="8">
                        <c:v>2018</c:v>
                      </c:pt>
                      <c:pt idx="9">
                        <c:v>2019</c:v>
                      </c:pt>
                      <c:pt idx="10">
                        <c:v>2020</c:v>
                      </c:pt>
                      <c:pt idx="11" formatCode="\ \ 0;;;\ \ @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'Veränderung in %'!$J$7:$J$18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1.3858432846406718E-2</c:v>
                      </c:pt>
                      <c:pt idx="1">
                        <c:v>8.5159225122706239E-3</c:v>
                      </c:pt>
                      <c:pt idx="2">
                        <c:v>6.5273544779262515E-3</c:v>
                      </c:pt>
                      <c:pt idx="3">
                        <c:v>8.6697330442893471E-3</c:v>
                      </c:pt>
                      <c:pt idx="4">
                        <c:v>8.5917281581113902E-3</c:v>
                      </c:pt>
                      <c:pt idx="5">
                        <c:v>9.4725529747396228E-3</c:v>
                      </c:pt>
                      <c:pt idx="6">
                        <c:v>6.3888311691258021E-3</c:v>
                      </c:pt>
                      <c:pt idx="7">
                        <c:v>1.013427940798668E-2</c:v>
                      </c:pt>
                      <c:pt idx="8">
                        <c:v>1.2138203057151737E-2</c:v>
                      </c:pt>
                      <c:pt idx="9">
                        <c:v>7.1008556704696846E-3</c:v>
                      </c:pt>
                      <c:pt idx="10">
                        <c:v>8.2868289692581178E-3</c:v>
                      </c:pt>
                      <c:pt idx="11">
                        <c:v>9.4072777928787595E-3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72-4079-A515-D27FFB954AB5}"/>
                  </c:ext>
                </c:extLst>
              </c15:ser>
            </c15:filteredLineSeries>
          </c:ext>
        </c:extLst>
      </c:lineChart>
      <c:catAx>
        <c:axId val="97417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Com 55 Roman" panose="020B0503030504020204" pitchFamily="34" charset="0"/>
                <a:ea typeface="+mn-ea"/>
                <a:cs typeface="+mn-cs"/>
              </a:defRPr>
            </a:pPr>
            <a:endParaRPr lang="de-DE"/>
          </a:p>
        </c:txPr>
        <c:crossAx val="974177952"/>
        <c:crosses val="autoZero"/>
        <c:auto val="1"/>
        <c:lblAlgn val="ctr"/>
        <c:lblOffset val="100"/>
        <c:noMultiLvlLbl val="0"/>
      </c:catAx>
      <c:valAx>
        <c:axId val="97417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Frutiger LT Com 55 Roman" panose="020B0503030504020204" pitchFamily="34" charset="0"/>
                <a:ea typeface="+mn-ea"/>
                <a:cs typeface="+mn-cs"/>
              </a:defRPr>
            </a:pPr>
            <a:endParaRPr lang="de-DE"/>
          </a:p>
        </c:txPr>
        <c:crossAx val="97417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utiger LT Com 55 Roman" panose="020B050303050402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0</xdr:row>
      <xdr:rowOff>95250</xdr:rowOff>
    </xdr:from>
    <xdr:to>
      <xdr:col>9</xdr:col>
      <xdr:colOff>828675</xdr:colOff>
      <xdr:row>1</xdr:row>
      <xdr:rowOff>142875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95250"/>
          <a:ext cx="2171700" cy="2095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0</xdr:row>
      <xdr:rowOff>95250</xdr:rowOff>
    </xdr:from>
    <xdr:to>
      <xdr:col>9</xdr:col>
      <xdr:colOff>828675</xdr:colOff>
      <xdr:row>1</xdr:row>
      <xdr:rowOff>142875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95250"/>
          <a:ext cx="2171700" cy="2095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504825</xdr:colOff>
      <xdr:row>0</xdr:row>
      <xdr:rowOff>95250</xdr:rowOff>
    </xdr:from>
    <xdr:to>
      <xdr:col>12</xdr:col>
      <xdr:colOff>828675</xdr:colOff>
      <xdr:row>1</xdr:row>
      <xdr:rowOff>142875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95250"/>
          <a:ext cx="2171700" cy="2095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134475"/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12</xdr:col>
      <xdr:colOff>752474</xdr:colOff>
      <xdr:row>26</xdr:row>
      <xdr:rowOff>19050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A6:J18" totalsRowShown="0" headerRowDxfId="40" dataDxfId="38" headerRowBorderDxfId="39" tableBorderDxfId="37" totalsRowBorderDxfId="36">
  <autoFilter ref="A6:J18" xr:uid="{00000000-0009-0000-0100-000001000000}"/>
  <tableColumns count="10">
    <tableColumn id="1" xr3:uid="{00000000-0010-0000-0000-000001000000}" name="Jahr" dataDxfId="35"/>
    <tableColumn id="2" xr3:uid="{00000000-0010-0000-0000-000002000000}" name="Total" dataDxfId="34" dataCellStyle="Komma"/>
    <tableColumn id="3" xr3:uid="{00000000-0010-0000-0000-000003000000}" name="Evangelisch-reformiert" dataDxfId="33" dataCellStyle="Komma"/>
    <tableColumn id="4" xr3:uid="{00000000-0010-0000-0000-000004000000}" name="Römisch-katholisch" dataDxfId="32" dataCellStyle="Komma"/>
    <tableColumn id="5" xr3:uid="{00000000-0010-0000-0000-000005000000}" name="Andere (christlich) " dataDxfId="31" dataCellStyle="Komma"/>
    <tableColumn id="6" xr3:uid="{00000000-0010-0000-0000-000006000000}" name="Jüdisch" dataDxfId="30"/>
    <tableColumn id="7" xr3:uid="{00000000-0010-0000-0000-000007000000}" name="Islamisch" dataDxfId="29"/>
    <tableColumn id="8" xr3:uid="{00000000-0010-0000-0000-000008000000}" name="Andere (nicht christlich)" dataDxfId="28"/>
    <tableColumn id="9" xr3:uid="{00000000-0010-0000-0000-000009000000}" name="keine" dataDxfId="27"/>
    <tableColumn id="10" xr3:uid="{00000000-0010-0000-0000-00000A000000}" name="unbekannt" dataDxfId="26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135" displayName="Tabelle135" ref="A6:J18" totalsRowShown="0" headerRowDxfId="25" dataDxfId="23" headerRowBorderDxfId="24" tableBorderDxfId="22" totalsRowBorderDxfId="21">
  <autoFilter ref="A6:J18" xr:uid="{00000000-0009-0000-0100-000004000000}"/>
  <tableColumns count="10">
    <tableColumn id="1" xr3:uid="{00000000-0010-0000-0100-000001000000}" name="Jahr" dataDxfId="20"/>
    <tableColumn id="2" xr3:uid="{00000000-0010-0000-0100-000002000000}" name="Total" dataDxfId="19" dataCellStyle="Komma">
      <calculatedColumnFormula>SUM(Tabelle135[[#This Row],[Evangelisch-reformiert]:[unbekannt]])</calculatedColumnFormula>
    </tableColumn>
    <tableColumn id="3" xr3:uid="{00000000-0010-0000-0100-000003000000}" name="Evangelisch-reformiert" dataDxfId="18" dataCellStyle="Komma">
      <calculatedColumnFormula>Tabelle1[[#This Row],[Evangelisch-reformiert]]/Tabelle1[[#This Row],[Total]]</calculatedColumnFormula>
    </tableColumn>
    <tableColumn id="4" xr3:uid="{00000000-0010-0000-0100-000004000000}" name="Römisch-katholisch" dataDxfId="17" dataCellStyle="Komma">
      <calculatedColumnFormula>Tabelle1[[#This Row],[Römisch-katholisch]]/Tabelle1[[#This Row],[Total]]</calculatedColumnFormula>
    </tableColumn>
    <tableColumn id="5" xr3:uid="{00000000-0010-0000-0100-000005000000}" name="Andere (christlich) " dataDxfId="16" dataCellStyle="Prozent">
      <calculatedColumnFormula>Tabelle1[[#This Row],[Andere (christlich) ]]/Tabelle1[[#This Row],[Total]]</calculatedColumnFormula>
    </tableColumn>
    <tableColumn id="6" xr3:uid="{00000000-0010-0000-0100-000006000000}" name="Jüdisch" dataDxfId="15">
      <calculatedColumnFormula>IF(Tabelle1[[#This Row],[Jüdisch]]="","",Tabelle1[[#This Row],[Jüdisch]]/Tabelle1[[#This Row],[Total]])</calculatedColumnFormula>
    </tableColumn>
    <tableColumn id="7" xr3:uid="{00000000-0010-0000-0100-000007000000}" name="Islamisch" dataDxfId="14">
      <calculatedColumnFormula>Tabelle1[[#This Row],[Islamisch]]/Tabelle1[[#This Row],[Total]]</calculatedColumnFormula>
    </tableColumn>
    <tableColumn id="8" xr3:uid="{00000000-0010-0000-0100-000008000000}" name="Andere (nicht christlich)" dataDxfId="13">
      <calculatedColumnFormula>Tabelle1[[#This Row],[Andere (nicht christlich)]]/Tabelle1[[#This Row],[Total]]</calculatedColumnFormula>
    </tableColumn>
    <tableColumn id="9" xr3:uid="{00000000-0010-0000-0100-000009000000}" name="keine" dataDxfId="12">
      <calculatedColumnFormula>Tabelle1[[#This Row],[keine]]/Tabelle1[[#This Row],[Total]]</calculatedColumnFormula>
    </tableColumn>
    <tableColumn id="10" xr3:uid="{00000000-0010-0000-0100-00000A000000}" name="unbekannt" dataDxfId="11">
      <calculatedColumnFormula>Tabelle1[[#This Row],[unbekannt]]/Tabelle1[[#This Row],[Total]]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le77" displayName="Tabelle77" ref="A6:G14" totalsRowShown="0" headerRowDxfId="10" dataDxfId="8" headerRowBorderDxfId="9" tableBorderDxfId="7">
  <autoFilter ref="A6:G14" xr:uid="{00000000-0009-0000-0100-000006000000}"/>
  <sortState xmlns:xlrd2="http://schemas.microsoft.com/office/spreadsheetml/2017/richdata2" ref="A7:G14">
    <sortCondition ref="G8"/>
  </sortState>
  <tableColumns count="7">
    <tableColumn id="1" xr3:uid="{00000000-0010-0000-0200-000001000000}" name="Jahr" dataDxfId="6" dataCellStyle="Standard 2"/>
    <tableColumn id="2" xr3:uid="{00000000-0010-0000-0200-000002000000}" name="2010" dataDxfId="5"/>
    <tableColumn id="3" xr3:uid="{00000000-0010-0000-0200-000003000000}" name="2021" dataDxfId="4"/>
    <tableColumn id="5" xr3:uid="{57C0A2EB-E61C-412C-BD3C-2F4FADA9571B}" name="2022" dataDxfId="3"/>
    <tableColumn id="6" xr3:uid="{AF2ACB70-805C-4E54-8B6C-CC01432E8E1A}" name="2023" dataDxfId="2"/>
    <tableColumn id="7" xr3:uid="{A799B749-96C2-498B-B2A1-E60334B75076}" name="2024" dataDxfId="1"/>
    <tableColumn id="4" xr3:uid="{00000000-0010-0000-0200-000004000000}" name="Veränderung 2010-2024" dataDxfId="0" dataCellStyle="Prozent">
      <calculatedColumnFormula>IF(B7="","",(B7-F7)/B7*-1)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31"/>
  <sheetViews>
    <sheetView workbookViewId="0">
      <selection activeCell="I23" sqref="I23"/>
    </sheetView>
  </sheetViews>
  <sheetFormatPr baseColWidth="10" defaultColWidth="11.44140625" defaultRowHeight="13.8" x14ac:dyDescent="0.3"/>
  <cols>
    <col min="1" max="1" width="7" style="6" customWidth="1"/>
    <col min="2" max="8" width="14.33203125" style="6" customWidth="1"/>
    <col min="9" max="10" width="13.44140625" style="6" customWidth="1"/>
    <col min="11" max="16384" width="11.44140625" style="6"/>
  </cols>
  <sheetData>
    <row r="1" spans="1:16383" s="2" customFormat="1" x14ac:dyDescent="0.3">
      <c r="A1" s="53" t="s">
        <v>14</v>
      </c>
      <c r="B1" s="54"/>
      <c r="C1" s="54"/>
      <c r="D1" s="54"/>
      <c r="E1" s="54"/>
      <c r="F1" s="54"/>
      <c r="G1" s="54"/>
      <c r="H1" s="54"/>
      <c r="I1" s="54"/>
      <c r="J1" s="54"/>
    </row>
    <row r="2" spans="1:16383" s="2" customFormat="1" x14ac:dyDescent="0.3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6383" s="11" customFormat="1" ht="20.100000000000001" customHeight="1" x14ac:dyDescent="0.3">
      <c r="A3" s="10"/>
      <c r="J3" s="12"/>
    </row>
    <row r="4" spans="1:16383" s="11" customFormat="1" ht="20.100000000000001" customHeight="1" x14ac:dyDescent="0.3">
      <c r="A4" s="57" t="s">
        <v>16</v>
      </c>
      <c r="B4" s="58"/>
      <c r="C4" s="58"/>
      <c r="D4" s="58"/>
      <c r="E4" s="58"/>
    </row>
    <row r="5" spans="1:16383" s="2" customFormat="1" ht="20.100000000000001" customHeight="1" x14ac:dyDescent="0.3">
      <c r="A5" s="1"/>
    </row>
    <row r="6" spans="1:16383" s="8" customFormat="1" ht="50.1" customHeight="1" x14ac:dyDescent="0.3">
      <c r="A6" s="31" t="s">
        <v>3</v>
      </c>
      <c r="B6" s="32" t="s">
        <v>0</v>
      </c>
      <c r="C6" s="33" t="s">
        <v>1</v>
      </c>
      <c r="D6" s="33" t="s">
        <v>2</v>
      </c>
      <c r="E6" s="33" t="s">
        <v>6</v>
      </c>
      <c r="F6" s="33" t="s">
        <v>4</v>
      </c>
      <c r="G6" s="33" t="s">
        <v>5</v>
      </c>
      <c r="H6" s="33" t="s">
        <v>7</v>
      </c>
      <c r="I6" s="33" t="s">
        <v>8</v>
      </c>
      <c r="J6" s="22" t="s">
        <v>9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1:16383" s="3" customFormat="1" x14ac:dyDescent="0.3">
      <c r="A7" s="34">
        <v>2010</v>
      </c>
      <c r="B7" s="44">
        <v>215052</v>
      </c>
      <c r="C7" s="26">
        <v>53052</v>
      </c>
      <c r="D7" s="26">
        <v>80123</v>
      </c>
      <c r="E7" s="26">
        <v>10114</v>
      </c>
      <c r="F7" s="26"/>
      <c r="G7" s="26">
        <v>14112</v>
      </c>
      <c r="H7" s="26">
        <v>2736</v>
      </c>
      <c r="I7" s="26">
        <v>51906</v>
      </c>
      <c r="J7" s="45">
        <v>2980.2837004854573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1:16383" s="3" customFormat="1" x14ac:dyDescent="0.3">
      <c r="A8" s="34">
        <v>2011</v>
      </c>
      <c r="B8" s="44">
        <v>216599</v>
      </c>
      <c r="C8" s="26">
        <v>53275</v>
      </c>
      <c r="D8" s="26">
        <v>81371</v>
      </c>
      <c r="E8" s="26">
        <v>9961</v>
      </c>
      <c r="F8" s="26"/>
      <c r="G8" s="26">
        <v>13165</v>
      </c>
      <c r="H8" s="26">
        <v>3116</v>
      </c>
      <c r="I8" s="26">
        <v>53835</v>
      </c>
      <c r="J8" s="45">
        <v>1844.540300235305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1:16383" s="3" customFormat="1" x14ac:dyDescent="0.3">
      <c r="A9" s="34">
        <v>2012</v>
      </c>
      <c r="B9" s="44">
        <v>218612</v>
      </c>
      <c r="C9" s="26">
        <v>53693</v>
      </c>
      <c r="D9" s="26">
        <v>76472</v>
      </c>
      <c r="E9" s="26">
        <v>10916</v>
      </c>
      <c r="F9" s="26"/>
      <c r="G9" s="26">
        <v>14928</v>
      </c>
      <c r="H9" s="26">
        <v>2938</v>
      </c>
      <c r="I9" s="26">
        <v>58110</v>
      </c>
      <c r="J9" s="45">
        <v>1426.9580171284138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pans="1:16383" s="3" customFormat="1" x14ac:dyDescent="0.3">
      <c r="A10" s="34">
        <v>2013</v>
      </c>
      <c r="B10" s="44">
        <v>220463</v>
      </c>
      <c r="C10" s="26">
        <v>52381</v>
      </c>
      <c r="D10" s="26">
        <v>78325</v>
      </c>
      <c r="E10" s="26">
        <v>10022</v>
      </c>
      <c r="F10" s="26"/>
      <c r="G10" s="26">
        <v>14394</v>
      </c>
      <c r="H10" s="26">
        <v>3127</v>
      </c>
      <c r="I10" s="26">
        <v>60209</v>
      </c>
      <c r="J10" s="45">
        <v>1911.3553561431625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pans="1:16383" s="3" customFormat="1" x14ac:dyDescent="0.3">
      <c r="A11" s="34">
        <v>2014</v>
      </c>
      <c r="B11" s="44">
        <v>222919</v>
      </c>
      <c r="C11" s="26">
        <v>48719</v>
      </c>
      <c r="D11" s="26">
        <v>79071</v>
      </c>
      <c r="E11" s="26">
        <v>11192</v>
      </c>
      <c r="F11" s="26"/>
      <c r="G11" s="26">
        <v>15943</v>
      </c>
      <c r="H11" s="26">
        <v>3350</v>
      </c>
      <c r="I11" s="26">
        <v>62660</v>
      </c>
      <c r="J11" s="45">
        <v>1915.2594492780329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pans="1:16383" s="3" customFormat="1" x14ac:dyDescent="0.3">
      <c r="A12" s="34">
        <v>2015</v>
      </c>
      <c r="B12" s="44">
        <v>225152</v>
      </c>
      <c r="C12" s="26">
        <v>47936</v>
      </c>
      <c r="D12" s="26">
        <v>80280</v>
      </c>
      <c r="E12" s="26">
        <v>11471</v>
      </c>
      <c r="F12" s="26">
        <v>201</v>
      </c>
      <c r="G12" s="26">
        <v>15061</v>
      </c>
      <c r="H12" s="26">
        <v>3504</v>
      </c>
      <c r="I12" s="26">
        <v>64566</v>
      </c>
      <c r="J12" s="45">
        <v>2132.7642473685755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pans="1:16383" s="3" customFormat="1" x14ac:dyDescent="0.3">
      <c r="A13" s="34">
        <v>2016</v>
      </c>
      <c r="B13" s="44">
        <v>227461.00000000099</v>
      </c>
      <c r="C13" s="26">
        <v>47383.923349735604</v>
      </c>
      <c r="D13" s="26">
        <v>76568.035530048393</v>
      </c>
      <c r="E13" s="26">
        <v>12961.6348995649</v>
      </c>
      <c r="F13" s="26"/>
      <c r="G13" s="26">
        <v>15599.3058398824</v>
      </c>
      <c r="H13" s="26">
        <v>3576.1576040878199</v>
      </c>
      <c r="I13" s="26">
        <v>69771.327424785399</v>
      </c>
      <c r="J13" s="45">
        <v>1453.2099265605304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pans="1:16383" s="3" customFormat="1" x14ac:dyDescent="0.3">
      <c r="A14" s="34">
        <v>2017</v>
      </c>
      <c r="B14" s="46">
        <v>228967.00000000343</v>
      </c>
      <c r="C14" s="27">
        <v>47942.615630067681</v>
      </c>
      <c r="D14" s="27">
        <v>76300.017139333853</v>
      </c>
      <c r="E14" s="27">
        <v>11170.532724937608</v>
      </c>
      <c r="F14" s="27">
        <v>180</v>
      </c>
      <c r="G14" s="27">
        <v>17470.824125898685</v>
      </c>
      <c r="H14" s="27">
        <v>3540.0407147637002</v>
      </c>
      <c r="I14" s="27">
        <v>70042.162603334116</v>
      </c>
      <c r="J14" s="47">
        <v>2320.415553208521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pans="1:16383" s="3" customFormat="1" x14ac:dyDescent="0.3">
      <c r="A15" s="34">
        <v>2018</v>
      </c>
      <c r="B15" s="48">
        <v>230273.00000000163</v>
      </c>
      <c r="C15" s="30">
        <v>45630.526006868844</v>
      </c>
      <c r="D15" s="30">
        <v>75082.416842984821</v>
      </c>
      <c r="E15" s="30">
        <v>12081.965191999381</v>
      </c>
      <c r="F15" s="27">
        <v>218</v>
      </c>
      <c r="G15" s="27">
        <v>16415.230662960159</v>
      </c>
      <c r="H15" s="27">
        <v>3050.5832320011332</v>
      </c>
      <c r="I15" s="27">
        <v>74999.005959813672</v>
      </c>
      <c r="J15" s="47">
        <v>2795.1004325795216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pans="1:16383" s="3" customFormat="1" x14ac:dyDescent="0.3">
      <c r="A16" s="34">
        <v>2019</v>
      </c>
      <c r="B16" s="48">
        <v>231763.99999999421</v>
      </c>
      <c r="C16" s="30">
        <v>43554.215098082917</v>
      </c>
      <c r="D16" s="30">
        <v>72327.647328160805</v>
      </c>
      <c r="E16" s="30">
        <v>11216.412107403568</v>
      </c>
      <c r="F16" s="27">
        <v>174</v>
      </c>
      <c r="G16" s="27">
        <v>16882.667803349588</v>
      </c>
      <c r="H16" s="27">
        <v>2842.8980020577087</v>
      </c>
      <c r="I16" s="27">
        <v>83120.428431324079</v>
      </c>
      <c r="J16" s="47">
        <v>1645.7227136106949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pans="1:16383" s="3" customFormat="1" x14ac:dyDescent="0.3">
      <c r="A17" s="34">
        <v>2020</v>
      </c>
      <c r="B17" s="48">
        <v>233690.00000000256</v>
      </c>
      <c r="C17" s="30">
        <v>43716.989302303009</v>
      </c>
      <c r="D17" s="30">
        <v>70239.656519517375</v>
      </c>
      <c r="E17" s="30">
        <v>12217.998055612346</v>
      </c>
      <c r="F17" s="27">
        <v>177</v>
      </c>
      <c r="G17" s="27">
        <v>17647.489634165959</v>
      </c>
      <c r="H17" s="27">
        <v>3295.8060097296407</v>
      </c>
      <c r="I17" s="27">
        <v>84458.470044323694</v>
      </c>
      <c r="J17" s="47">
        <v>1936.5490618259507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pans="1:16383" s="4" customFormat="1" ht="12.75" customHeight="1" x14ac:dyDescent="0.3">
      <c r="A18" s="38">
        <v>2021</v>
      </c>
      <c r="B18" s="49">
        <v>235455.99999999348</v>
      </c>
      <c r="C18" s="50">
        <v>40287.585769432684</v>
      </c>
      <c r="D18" s="50">
        <v>70133</v>
      </c>
      <c r="E18" s="50">
        <v>11931</v>
      </c>
      <c r="F18" s="51"/>
      <c r="G18" s="51">
        <v>18597</v>
      </c>
      <c r="H18" s="51">
        <v>3793</v>
      </c>
      <c r="I18" s="51">
        <v>88364</v>
      </c>
      <c r="J18" s="52">
        <v>2215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pans="1:16383" s="4" customFormat="1" ht="12.75" customHeight="1" x14ac:dyDescent="0.3">
      <c r="A19" s="3"/>
      <c r="B19" s="3"/>
      <c r="C19" s="3"/>
      <c r="D19" s="3"/>
      <c r="E19" s="3"/>
      <c r="F19" s="3"/>
      <c r="G19" s="5"/>
      <c r="H19" s="5"/>
      <c r="I19" s="5"/>
      <c r="J19" s="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pans="1:16383" s="4" customFormat="1" ht="12.75" customHeight="1" x14ac:dyDescent="0.3">
      <c r="A20" s="55" t="s">
        <v>15</v>
      </c>
      <c r="B20" s="56"/>
      <c r="C20" s="56"/>
      <c r="D20" s="56"/>
      <c r="E20" s="56"/>
      <c r="F20" s="3"/>
      <c r="G20" s="5"/>
      <c r="H20" s="5"/>
      <c r="I20" s="5"/>
      <c r="J20" s="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pans="1:16383" s="3" customFormat="1" ht="12.6" customHeight="1" x14ac:dyDescent="0.3">
      <c r="A21" s="56"/>
      <c r="B21" s="56"/>
      <c r="C21" s="56"/>
      <c r="D21" s="56"/>
      <c r="E21" s="56"/>
      <c r="G21" s="5"/>
      <c r="H21" s="5"/>
      <c r="I21" s="5"/>
      <c r="J21" s="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pans="1:16383" s="3" customFormat="1" ht="12.6" customHeight="1" x14ac:dyDescent="0.3">
      <c r="A22" s="56"/>
      <c r="B22" s="56"/>
      <c r="C22" s="56"/>
      <c r="D22" s="56"/>
      <c r="E22" s="56"/>
      <c r="G22" s="5"/>
      <c r="H22" s="5"/>
      <c r="I22" s="5"/>
      <c r="J22" s="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pans="1:16383" s="3" customFormat="1" ht="24" customHeight="1" x14ac:dyDescent="0.3">
      <c r="A23" s="56"/>
      <c r="B23" s="56"/>
      <c r="C23" s="56"/>
      <c r="D23" s="56"/>
      <c r="E23" s="56"/>
      <c r="F23" s="5"/>
      <c r="G23" s="5"/>
      <c r="H23" s="5"/>
      <c r="I23" s="5"/>
      <c r="J23" s="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pans="1:16383" s="3" customFormat="1" ht="12.6" customHeight="1" x14ac:dyDescent="0.3"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383" s="3" customFormat="1" ht="12.6" customHeight="1" x14ac:dyDescent="0.3"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383" s="3" customFormat="1" ht="12.6" customHeight="1" x14ac:dyDescent="0.3"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383" s="3" customFormat="1" ht="12.6" customHeight="1" x14ac:dyDescent="0.3">
      <c r="F27" s="7"/>
      <c r="G27" s="7"/>
      <c r="H27" s="7"/>
      <c r="I27" s="7"/>
      <c r="J27" s="7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83" s="3" customFormat="1" ht="12.6" customHeight="1" x14ac:dyDescent="0.3">
      <c r="A28" s="9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383" x14ac:dyDescent="0.3">
      <c r="A29" s="2"/>
      <c r="B29" s="5"/>
      <c r="C29" s="5"/>
      <c r="D29" s="5"/>
      <c r="E29" s="5"/>
      <c r="F29" s="20"/>
    </row>
    <row r="30" spans="1:16383" x14ac:dyDescent="0.3">
      <c r="A30" s="2"/>
      <c r="B30" s="5"/>
      <c r="C30" s="5"/>
      <c r="D30" s="5"/>
      <c r="E30" s="5"/>
      <c r="F30" s="21"/>
    </row>
    <row r="31" spans="1:16383" ht="15" x14ac:dyDescent="0.3">
      <c r="A31" s="2"/>
      <c r="B31" s="7"/>
      <c r="C31" s="7"/>
      <c r="D31" s="7"/>
      <c r="E31" s="7"/>
    </row>
  </sheetData>
  <mergeCells count="3">
    <mergeCell ref="A1:J2"/>
    <mergeCell ref="A20:E23"/>
    <mergeCell ref="A4:E4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31"/>
  <sheetViews>
    <sheetView workbookViewId="0">
      <selection activeCell="A7" sqref="A7:J18"/>
    </sheetView>
  </sheetViews>
  <sheetFormatPr baseColWidth="10" defaultColWidth="11.44140625" defaultRowHeight="13.8" x14ac:dyDescent="0.3"/>
  <cols>
    <col min="1" max="1" width="7" style="6" customWidth="1"/>
    <col min="2" max="8" width="14.33203125" style="6" customWidth="1"/>
    <col min="9" max="10" width="13.44140625" style="6" customWidth="1"/>
    <col min="11" max="16384" width="11.44140625" style="6"/>
  </cols>
  <sheetData>
    <row r="1" spans="1:16383" s="2" customFormat="1" x14ac:dyDescent="0.3">
      <c r="A1" s="53" t="s">
        <v>14</v>
      </c>
      <c r="B1" s="54"/>
      <c r="C1" s="54"/>
      <c r="D1" s="54"/>
      <c r="E1" s="54"/>
      <c r="F1" s="54"/>
      <c r="G1" s="54"/>
      <c r="H1" s="54"/>
      <c r="I1" s="54"/>
      <c r="J1" s="54"/>
    </row>
    <row r="2" spans="1:16383" s="2" customFormat="1" x14ac:dyDescent="0.3">
      <c r="A2" s="54"/>
      <c r="B2" s="54"/>
      <c r="C2" s="54"/>
      <c r="D2" s="54"/>
      <c r="E2" s="54"/>
      <c r="F2" s="54"/>
      <c r="G2" s="54"/>
      <c r="H2" s="54"/>
      <c r="I2" s="54"/>
      <c r="J2" s="54"/>
    </row>
    <row r="3" spans="1:16383" s="11" customFormat="1" ht="20.100000000000001" customHeight="1" x14ac:dyDescent="0.3">
      <c r="A3" s="10"/>
      <c r="J3" s="12"/>
    </row>
    <row r="4" spans="1:16383" s="11" customFormat="1" ht="20.100000000000001" customHeight="1" x14ac:dyDescent="0.3">
      <c r="A4" s="57" t="s">
        <v>16</v>
      </c>
      <c r="B4" s="58"/>
      <c r="C4" s="58"/>
      <c r="D4" s="58"/>
      <c r="E4" s="58"/>
    </row>
    <row r="5" spans="1:16383" s="2" customFormat="1" ht="20.100000000000001" customHeight="1" x14ac:dyDescent="0.3">
      <c r="A5" s="1"/>
    </row>
    <row r="6" spans="1:16383" s="8" customFormat="1" ht="50.1" customHeight="1" x14ac:dyDescent="0.3">
      <c r="A6" s="31" t="s">
        <v>3</v>
      </c>
      <c r="B6" s="32" t="s">
        <v>0</v>
      </c>
      <c r="C6" s="33" t="s">
        <v>1</v>
      </c>
      <c r="D6" s="33" t="s">
        <v>2</v>
      </c>
      <c r="E6" s="33" t="s">
        <v>6</v>
      </c>
      <c r="F6" s="33" t="s">
        <v>4</v>
      </c>
      <c r="G6" s="33" t="s">
        <v>5</v>
      </c>
      <c r="H6" s="33" t="s">
        <v>7</v>
      </c>
      <c r="I6" s="33" t="s">
        <v>8</v>
      </c>
      <c r="J6" s="22" t="s">
        <v>9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1:16383" s="3" customFormat="1" x14ac:dyDescent="0.3">
      <c r="A7" s="34">
        <v>2010</v>
      </c>
      <c r="B7" s="35">
        <f>SUM(Tabelle135[[#This Row],[Evangelisch-reformiert]:[unbekannt]])</f>
        <v>0.99986646811229607</v>
      </c>
      <c r="C7" s="36">
        <f>Tabelle1[[#This Row],[Evangelisch-reformiert]]/Tabelle1[[#This Row],[Total]]</f>
        <v>0.24669382288934769</v>
      </c>
      <c r="D7" s="36">
        <f>Tabelle1[[#This Row],[Römisch-katholisch]]/Tabelle1[[#This Row],[Total]]</f>
        <v>0.37257500511504194</v>
      </c>
      <c r="E7" s="36">
        <f>Tabelle1[[#This Row],[Andere (christlich) ]]/Tabelle1[[#This Row],[Total]]</f>
        <v>4.7030485649982329E-2</v>
      </c>
      <c r="F7" s="36" t="str">
        <f>IF(Tabelle1[[#This Row],[Jüdisch]]="","",Tabelle1[[#This Row],[Jüdisch]]/Tabelle1[[#This Row],[Total]])</f>
        <v/>
      </c>
      <c r="G7" s="36">
        <f>Tabelle1[[#This Row],[Islamisch]]/Tabelle1[[#This Row],[Total]]</f>
        <v>6.5621338094972378E-2</v>
      </c>
      <c r="H7" s="36">
        <f>Tabelle1[[#This Row],[Andere (nicht christlich)]]/Tabelle1[[#This Row],[Total]]</f>
        <v>1.2722504324535462E-2</v>
      </c>
      <c r="I7" s="36">
        <f>Tabelle1[[#This Row],[keine]]/Tabelle1[[#This Row],[Total]]</f>
        <v>0.24136487919200939</v>
      </c>
      <c r="J7" s="37">
        <f>Tabelle1[[#This Row],[unbekannt]]/Tabelle1[[#This Row],[Total]]</f>
        <v>1.3858432846406718E-2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1:16383" s="3" customFormat="1" x14ac:dyDescent="0.3">
      <c r="A8" s="34">
        <v>2011</v>
      </c>
      <c r="B8" s="35">
        <f>SUM(Tabelle135[[#This Row],[Evangelisch-reformiert]:[unbekannt]])</f>
        <v>0.99985475602489071</v>
      </c>
      <c r="C8" s="36">
        <f>Tabelle1[[#This Row],[Evangelisch-reformiert]]/Tabelle1[[#This Row],[Total]]</f>
        <v>0.24596143103153753</v>
      </c>
      <c r="D8" s="36">
        <f>Tabelle1[[#This Row],[Römisch-katholisch]]/Tabelle1[[#This Row],[Total]]</f>
        <v>0.37567578797686046</v>
      </c>
      <c r="E8" s="36">
        <f>Tabelle1[[#This Row],[Andere (christlich) ]]/Tabelle1[[#This Row],[Total]]</f>
        <v>4.5988208625155243E-2</v>
      </c>
      <c r="F8" s="36" t="str">
        <f>IF(Tabelle1[[#This Row],[Jüdisch]]="","",Tabelle1[[#This Row],[Jüdisch]]/Tabelle1[[#This Row],[Total]])</f>
        <v/>
      </c>
      <c r="G8" s="36">
        <f>Tabelle1[[#This Row],[Islamisch]]/Tabelle1[[#This Row],[Total]]</f>
        <v>6.0780520685691071E-2</v>
      </c>
      <c r="H8" s="36">
        <f>Tabelle1[[#This Row],[Andere (nicht christlich)]]/Tabelle1[[#This Row],[Total]]</f>
        <v>1.4386031329784534E-2</v>
      </c>
      <c r="I8" s="36">
        <f>Tabelle1[[#This Row],[keine]]/Tabelle1[[#This Row],[Total]]</f>
        <v>0.24854685386359124</v>
      </c>
      <c r="J8" s="37">
        <f>Tabelle1[[#This Row],[unbekannt]]/Tabelle1[[#This Row],[Total]]</f>
        <v>8.5159225122706239E-3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1:16383" s="3" customFormat="1" x14ac:dyDescent="0.3">
      <c r="A9" s="34">
        <v>2012</v>
      </c>
      <c r="B9" s="35">
        <f>SUM(Tabelle135[[#This Row],[Evangelisch-reformiert]:[unbekannt]])</f>
        <v>0.99941429572543328</v>
      </c>
      <c r="C9" s="36">
        <f>Tabelle1[[#This Row],[Evangelisch-reformiert]]/Tabelle1[[#This Row],[Total]]</f>
        <v>0.24560865826212649</v>
      </c>
      <c r="D9" s="36">
        <f>Tabelle1[[#This Row],[Römisch-katholisch]]/Tabelle1[[#This Row],[Total]]</f>
        <v>0.349806963936106</v>
      </c>
      <c r="E9" s="36">
        <f>Tabelle1[[#This Row],[Andere (christlich) ]]/Tabelle1[[#This Row],[Total]]</f>
        <v>4.9933215011069843E-2</v>
      </c>
      <c r="F9" s="36" t="str">
        <f>IF(Tabelle1[[#This Row],[Jüdisch]]="","",Tabelle1[[#This Row],[Jüdisch]]/Tabelle1[[#This Row],[Total]])</f>
        <v/>
      </c>
      <c r="G9" s="36">
        <f>Tabelle1[[#This Row],[Islamisch]]/Tabelle1[[#This Row],[Total]]</f>
        <v>6.8285364023932815E-2</v>
      </c>
      <c r="H9" s="36">
        <f>Tabelle1[[#This Row],[Andere (nicht christlich)]]/Tabelle1[[#This Row],[Total]]</f>
        <v>1.3439335443617003E-2</v>
      </c>
      <c r="I9" s="36">
        <f>Tabelle1[[#This Row],[keine]]/Tabelle1[[#This Row],[Total]]</f>
        <v>0.26581340457065483</v>
      </c>
      <c r="J9" s="37">
        <f>Tabelle1[[#This Row],[unbekannt]]/Tabelle1[[#This Row],[Total]]</f>
        <v>6.5273544779262515E-3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pans="1:16383" s="3" customFormat="1" x14ac:dyDescent="0.3">
      <c r="A10" s="34">
        <v>2013</v>
      </c>
      <c r="B10" s="35">
        <f>SUM(Tabelle135[[#This Row],[Evangelisch-reformiert]:[unbekannt]])</f>
        <v>0.99957523646209645</v>
      </c>
      <c r="C10" s="36">
        <f>Tabelle1[[#This Row],[Evangelisch-reformiert]]/Tabelle1[[#This Row],[Total]]</f>
        <v>0.23759542417548524</v>
      </c>
      <c r="D10" s="36">
        <f>Tabelle1[[#This Row],[Römisch-katholisch]]/Tabelle1[[#This Row],[Total]]</f>
        <v>0.35527503481309791</v>
      </c>
      <c r="E10" s="36">
        <f>Tabelle1[[#This Row],[Andere (christlich) ]]/Tabelle1[[#This Row],[Total]]</f>
        <v>4.5458875185405263E-2</v>
      </c>
      <c r="F10" s="36" t="str">
        <f>IF(Tabelle1[[#This Row],[Jüdisch]]="","",Tabelle1[[#This Row],[Jüdisch]]/Tabelle1[[#This Row],[Total]])</f>
        <v/>
      </c>
      <c r="G10" s="36">
        <f>Tabelle1[[#This Row],[Islamisch]]/Tabelle1[[#This Row],[Total]]</f>
        <v>6.5289867233957632E-2</v>
      </c>
      <c r="H10" s="36">
        <f>Tabelle1[[#This Row],[Andere (nicht christlich)]]/Tabelle1[[#This Row],[Total]]</f>
        <v>1.4183785941405134E-2</v>
      </c>
      <c r="I10" s="36">
        <f>Tabelle1[[#This Row],[keine]]/Tabelle1[[#This Row],[Total]]</f>
        <v>0.27310251606845592</v>
      </c>
      <c r="J10" s="37">
        <f>Tabelle1[[#This Row],[unbekannt]]/Tabelle1[[#This Row],[Total]]</f>
        <v>8.6697330442893471E-3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pans="1:16383" s="3" customFormat="1" x14ac:dyDescent="0.3">
      <c r="A11" s="34">
        <v>2014</v>
      </c>
      <c r="B11" s="35">
        <f>SUM(Tabelle135[[#This Row],[Evangelisch-reformiert]:[unbekannt]])</f>
        <v>0.99969163440208342</v>
      </c>
      <c r="C11" s="36">
        <f>Tabelle1[[#This Row],[Evangelisch-reformiert]]/Tabelle1[[#This Row],[Total]]</f>
        <v>0.21855023573585025</v>
      </c>
      <c r="D11" s="36">
        <f>Tabelle1[[#This Row],[Römisch-katholisch]]/Tabelle1[[#This Row],[Total]]</f>
        <v>0.35470731521314919</v>
      </c>
      <c r="E11" s="36">
        <f>Tabelle1[[#This Row],[Andere (christlich) ]]/Tabelle1[[#This Row],[Total]]</f>
        <v>5.0206577276948126E-2</v>
      </c>
      <c r="F11" s="36" t="str">
        <f>IF(Tabelle1[[#This Row],[Jüdisch]]="","",Tabelle1[[#This Row],[Jüdisch]]/Tabelle1[[#This Row],[Total]])</f>
        <v/>
      </c>
      <c r="G11" s="36">
        <f>Tabelle1[[#This Row],[Islamisch]]/Tabelle1[[#This Row],[Total]]</f>
        <v>7.1519251387275204E-2</v>
      </c>
      <c r="H11" s="36">
        <f>Tabelle1[[#This Row],[Andere (nicht christlich)]]/Tabelle1[[#This Row],[Total]]</f>
        <v>1.5027880082002881E-2</v>
      </c>
      <c r="I11" s="36">
        <f>Tabelle1[[#This Row],[keine]]/Tabelle1[[#This Row],[Total]]</f>
        <v>0.28108864654874638</v>
      </c>
      <c r="J11" s="37">
        <f>Tabelle1[[#This Row],[unbekannt]]/Tabelle1[[#This Row],[Total]]</f>
        <v>8.5917281581113902E-3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pans="1:16383" s="3" customFormat="1" x14ac:dyDescent="0.3">
      <c r="A12" s="34">
        <v>2015</v>
      </c>
      <c r="B12" s="35">
        <f>SUM(Tabelle135[[#This Row],[Evangelisch-reformiert]:[unbekannt]])</f>
        <v>0.99999895291788909</v>
      </c>
      <c r="C12" s="36">
        <f>Tabelle1[[#This Row],[Evangelisch-reformiert]]/Tabelle1[[#This Row],[Total]]</f>
        <v>0.21290505969300738</v>
      </c>
      <c r="D12" s="36">
        <f>Tabelle1[[#This Row],[Römisch-katholisch]]/Tabelle1[[#This Row],[Total]]</f>
        <v>0.35655912450255828</v>
      </c>
      <c r="E12" s="36">
        <f>Tabelle1[[#This Row],[Andere (christlich) ]]/Tabelle1[[#This Row],[Total]]</f>
        <v>5.0947804150085277E-2</v>
      </c>
      <c r="F12" s="36">
        <f>IF(Tabelle1[[#This Row],[Jüdisch]]="","",Tabelle1[[#This Row],[Jüdisch]]/Tabelle1[[#This Row],[Total]])</f>
        <v>8.9273024445707784E-4</v>
      </c>
      <c r="G12" s="36">
        <f>Tabelle1[[#This Row],[Islamisch]]/Tabelle1[[#This Row],[Total]]</f>
        <v>6.6892588118249011E-2</v>
      </c>
      <c r="H12" s="36">
        <f>Tabelle1[[#This Row],[Andere (nicht christlich)]]/Tabelle1[[#This Row],[Total]]</f>
        <v>1.5562819783968163E-2</v>
      </c>
      <c r="I12" s="36">
        <f>Tabelle1[[#This Row],[keine]]/Tabelle1[[#This Row],[Total]]</f>
        <v>0.28676627345082434</v>
      </c>
      <c r="J12" s="37">
        <f>Tabelle1[[#This Row],[unbekannt]]/Tabelle1[[#This Row],[Total]]</f>
        <v>9.4725529747396228E-3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pans="1:16383" s="3" customFormat="1" x14ac:dyDescent="0.3">
      <c r="A13" s="34">
        <v>2016</v>
      </c>
      <c r="B13" s="35">
        <f>SUM(Tabelle135[[#This Row],[Evangelisch-reformiert]:[unbekannt]])</f>
        <v>0.99935195297068102</v>
      </c>
      <c r="C13" s="36">
        <f>Tabelle1[[#This Row],[Evangelisch-reformiert]]/Tabelle1[[#This Row],[Total]]</f>
        <v>0.20831669319019699</v>
      </c>
      <c r="D13" s="36">
        <f>Tabelle1[[#This Row],[Römisch-katholisch]]/Tabelle1[[#This Row],[Total]]</f>
        <v>0.33662049991008597</v>
      </c>
      <c r="E13" s="36">
        <f>Tabelle1[[#This Row],[Andere (christlich) ]]/Tabelle1[[#This Row],[Total]]</f>
        <v>5.6983988022407554E-2</v>
      </c>
      <c r="F13" s="36" t="str">
        <f>IF(Tabelle1[[#This Row],[Jüdisch]]="","",Tabelle1[[#This Row],[Jüdisch]]/Tabelle1[[#This Row],[Total]])</f>
        <v/>
      </c>
      <c r="G13" s="36">
        <f>Tabelle1[[#This Row],[Islamisch]]/Tabelle1[[#This Row],[Total]]</f>
        <v>6.8580133912549107E-2</v>
      </c>
      <c r="H13" s="36">
        <f>Tabelle1[[#This Row],[Andere (nicht christlich)]]/Tabelle1[[#This Row],[Total]]</f>
        <v>1.5722069295781713E-2</v>
      </c>
      <c r="I13" s="36">
        <f>Tabelle1[[#This Row],[keine]]/Tabelle1[[#This Row],[Total]]</f>
        <v>0.30673973747053385</v>
      </c>
      <c r="J13" s="37">
        <f>Tabelle1[[#This Row],[unbekannt]]/Tabelle1[[#This Row],[Total]]</f>
        <v>6.3888311691258021E-3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pans="1:16383" s="3" customFormat="1" x14ac:dyDescent="0.3">
      <c r="A14" s="34">
        <v>2017</v>
      </c>
      <c r="B14" s="35">
        <f>SUM(Tabelle135[[#This Row],[Evangelisch-reformiert]:[unbekannt]])</f>
        <v>0.99999829010966979</v>
      </c>
      <c r="C14" s="36">
        <f>Tabelle1[[#This Row],[Evangelisch-reformiert]]/Tabelle1[[#This Row],[Total]]</f>
        <v>0.20938657374236008</v>
      </c>
      <c r="D14" s="36">
        <f>Tabelle1[[#This Row],[Römisch-katholisch]]/Tabelle1[[#This Row],[Total]]</f>
        <v>0.33323586865938198</v>
      </c>
      <c r="E14" s="36">
        <f>Tabelle1[[#This Row],[Andere (christlich) ]]/Tabelle1[[#This Row],[Total]]</f>
        <v>4.878664927669682E-2</v>
      </c>
      <c r="F14" s="36">
        <f>IF(Tabelle1[[#This Row],[Jüdisch]]="","",Tabelle1[[#This Row],[Jüdisch]]/Tabelle1[[#This Row],[Total]])</f>
        <v>7.8613948734969363E-4</v>
      </c>
      <c r="G14" s="36">
        <f>Tabelle1[[#This Row],[Islamisch]]/Tabelle1[[#This Row],[Total]]</f>
        <v>7.6302804010614733E-2</v>
      </c>
      <c r="H14" s="36">
        <f>Tabelle1[[#This Row],[Andere (nicht christlich)]]/Tabelle1[[#This Row],[Total]]</f>
        <v>1.5460921070563212E-2</v>
      </c>
      <c r="I14" s="36">
        <f>Tabelle1[[#This Row],[keine]]/Tabelle1[[#This Row],[Total]]</f>
        <v>0.3059050544547165</v>
      </c>
      <c r="J14" s="37">
        <f>Tabelle1[[#This Row],[unbekannt]]/Tabelle1[[#This Row],[Total]]</f>
        <v>1.013427940798668E-2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pans="1:16383" s="3" customFormat="1" x14ac:dyDescent="0.3">
      <c r="A15" s="34">
        <v>2018</v>
      </c>
      <c r="B15" s="35">
        <f>SUM(Tabelle135[[#This Row],[Evangelisch-reformiert]:[unbekannt]])</f>
        <v>0.99999925449013083</v>
      </c>
      <c r="C15" s="36">
        <f>Tabelle1[[#This Row],[Evangelisch-reformiert]]/Tabelle1[[#This Row],[Total]]</f>
        <v>0.19815838594567545</v>
      </c>
      <c r="D15" s="36">
        <f>Tabelle1[[#This Row],[Römisch-katholisch]]/Tabelle1[[#This Row],[Total]]</f>
        <v>0.32605827362732187</v>
      </c>
      <c r="E15" s="36">
        <f>Tabelle1[[#This Row],[Andere (christlich) ]]/Tabelle1[[#This Row],[Total]]</f>
        <v>5.2468006201331879E-2</v>
      </c>
      <c r="F15" s="36">
        <f>IF(Tabelle1[[#This Row],[Jüdisch]]="","",Tabelle1[[#This Row],[Jüdisch]]/Tabelle1[[#This Row],[Total]])</f>
        <v>9.4670239237773621E-4</v>
      </c>
      <c r="G15" s="36">
        <f>Tabelle1[[#This Row],[Islamisch]]/Tabelle1[[#This Row],[Total]]</f>
        <v>7.1285954770902549E-2</v>
      </c>
      <c r="H15" s="36">
        <f>Tabelle1[[#This Row],[Andere (nicht christlich)]]/Tabelle1[[#This Row],[Total]]</f>
        <v>1.3247680935242567E-2</v>
      </c>
      <c r="I15" s="36">
        <f>Tabelle1[[#This Row],[keine]]/Tabelle1[[#This Row],[Total]]</f>
        <v>0.3256960475601271</v>
      </c>
      <c r="J15" s="37">
        <f>Tabelle1[[#This Row],[unbekannt]]/Tabelle1[[#This Row],[Total]]</f>
        <v>1.2138203057151737E-2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pans="1:16383" s="3" customFormat="1" x14ac:dyDescent="0.3">
      <c r="A16" s="34">
        <v>2019</v>
      </c>
      <c r="B16" s="35">
        <f>SUM(Tabelle135[[#This Row],[Evangelisch-reformiert]:[unbekannt]])</f>
        <v>0.99999996325570484</v>
      </c>
      <c r="C16" s="36">
        <f>Tabelle1[[#This Row],[Evangelisch-reformiert]]/Tabelle1[[#This Row],[Total]]</f>
        <v>0.18792485070193821</v>
      </c>
      <c r="D16" s="36">
        <f>Tabelle1[[#This Row],[Römisch-katholisch]]/Tabelle1[[#This Row],[Total]]</f>
        <v>0.31207455570391696</v>
      </c>
      <c r="E16" s="36">
        <f>Tabelle1[[#This Row],[Andere (christlich) ]]/Tabelle1[[#This Row],[Total]]</f>
        <v>4.839583415631353E-2</v>
      </c>
      <c r="F16" s="36">
        <f>IF(Tabelle1[[#This Row],[Jüdisch]]="","",Tabelle1[[#This Row],[Jüdisch]]/Tabelle1[[#This Row],[Total]])</f>
        <v>7.5076370790978905E-4</v>
      </c>
      <c r="G16" s="36">
        <f>Tabelle1[[#This Row],[Islamisch]]/Tabelle1[[#This Row],[Total]]</f>
        <v>7.2844219996850285E-2</v>
      </c>
      <c r="H16" s="36">
        <f>Tabelle1[[#This Row],[Andere (nicht christlich)]]/Tabelle1[[#This Row],[Total]]</f>
        <v>1.22663485358286E-2</v>
      </c>
      <c r="I16" s="36">
        <f>Tabelle1[[#This Row],[keine]]/Tabelle1[[#This Row],[Total]]</f>
        <v>0.35864253478247765</v>
      </c>
      <c r="J16" s="37">
        <f>Tabelle1[[#This Row],[unbekannt]]/Tabelle1[[#This Row],[Total]]</f>
        <v>7.1008556704696846E-3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pans="1:16383" s="3" customFormat="1" x14ac:dyDescent="0.3">
      <c r="A17" s="34">
        <v>2020</v>
      </c>
      <c r="B17" s="35">
        <f>SUM(Tabelle135[[#This Row],[Evangelisch-reformiert]:[unbekannt]])</f>
        <v>0.99999982295979895</v>
      </c>
      <c r="C17" s="36">
        <f>Tabelle1[[#This Row],[Evangelisch-reformiert]]/Tabelle1[[#This Row],[Total]]</f>
        <v>0.18707257179298442</v>
      </c>
      <c r="D17" s="36">
        <f>Tabelle1[[#This Row],[Römisch-katholisch]]/Tabelle1[[#This Row],[Total]]</f>
        <v>0.30056766023157433</v>
      </c>
      <c r="E17" s="36">
        <f>Tabelle1[[#This Row],[Andere (christlich) ]]/Tabelle1[[#This Row],[Total]]</f>
        <v>5.2282930615825292E-2</v>
      </c>
      <c r="F17" s="36">
        <f>IF(Tabelle1[[#This Row],[Jüdisch]]="","",Tabelle1[[#This Row],[Jüdisch]]/Tabelle1[[#This Row],[Total]])</f>
        <v>7.57413667679396E-4</v>
      </c>
      <c r="G17" s="36">
        <f>Tabelle1[[#This Row],[Islamisch]]/Tabelle1[[#This Row],[Total]]</f>
        <v>7.5516665814394132E-2</v>
      </c>
      <c r="H17" s="36">
        <f>Tabelle1[[#This Row],[Andere (nicht christlich)]]/Tabelle1[[#This Row],[Total]]</f>
        <v>1.4103324959260578E-2</v>
      </c>
      <c r="I17" s="36">
        <f>Tabelle1[[#This Row],[keine]]/Tabelle1[[#This Row],[Total]]</f>
        <v>0.36141242690882269</v>
      </c>
      <c r="J17" s="37">
        <f>Tabelle1[[#This Row],[unbekannt]]/Tabelle1[[#This Row],[Total]]</f>
        <v>8.2868289692581178E-3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pans="1:16383" s="4" customFormat="1" ht="12.75" customHeight="1" x14ac:dyDescent="0.3">
      <c r="A18" s="38">
        <v>2021</v>
      </c>
      <c r="B18" s="39">
        <f>SUM(Tabelle135[[#This Row],[Evangelisch-reformiert]:[unbekannt]])</f>
        <v>0.99942488519909967</v>
      </c>
      <c r="C18" s="40">
        <f>Tabelle1[[#This Row],[Evangelisch-reformiert]]/Tabelle1[[#This Row],[Total]]</f>
        <v>0.17110451961060155</v>
      </c>
      <c r="D18" s="40">
        <f>Tabelle1[[#This Row],[Römisch-katholisch]]/Tabelle1[[#This Row],[Total]]</f>
        <v>0.29786032209840457</v>
      </c>
      <c r="E18" s="41">
        <f>Tabelle1[[#This Row],[Andere (christlich) ]]/Tabelle1[[#This Row],[Total]]</f>
        <v>5.0671887741235433E-2</v>
      </c>
      <c r="F18" s="42" t="str">
        <f>IF(Tabelle1[[#This Row],[Jüdisch]]="","",Tabelle1[[#This Row],[Jüdisch]]/Tabelle1[[#This Row],[Total]])</f>
        <v/>
      </c>
      <c r="G18" s="42">
        <f>Tabelle1[[#This Row],[Islamisch]]/Tabelle1[[#This Row],[Total]]</f>
        <v>7.8982909758088624E-2</v>
      </c>
      <c r="H18" s="42">
        <f>Tabelle1[[#This Row],[Andere (nicht christlich)]]/Tabelle1[[#This Row],[Total]]</f>
        <v>1.6109166893177939E-2</v>
      </c>
      <c r="I18" s="42">
        <f>Tabelle1[[#This Row],[keine]]/Tabelle1[[#This Row],[Total]]</f>
        <v>0.37528880130471276</v>
      </c>
      <c r="J18" s="43">
        <f>Tabelle1[[#This Row],[unbekannt]]/Tabelle1[[#This Row],[Total]]</f>
        <v>9.4072777928787595E-3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pans="1:16383" s="4" customFormat="1" ht="12.75" customHeight="1" x14ac:dyDescent="0.3">
      <c r="A19" s="3"/>
      <c r="B19" s="3"/>
      <c r="C19" s="3"/>
      <c r="D19" s="3"/>
      <c r="E19" s="3"/>
      <c r="F19" s="3"/>
      <c r="G19" s="5"/>
      <c r="H19" s="5"/>
      <c r="I19" s="5"/>
      <c r="J19" s="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pans="1:16383" s="4" customFormat="1" ht="12.75" customHeight="1" x14ac:dyDescent="0.3">
      <c r="A20" s="55" t="s">
        <v>15</v>
      </c>
      <c r="B20" s="56"/>
      <c r="C20" s="56"/>
      <c r="D20" s="56"/>
      <c r="E20" s="56"/>
      <c r="F20" s="3"/>
      <c r="G20" s="5"/>
      <c r="H20" s="5"/>
      <c r="I20" s="5"/>
      <c r="J20" s="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pans="1:16383" s="3" customFormat="1" ht="12.6" customHeight="1" x14ac:dyDescent="0.3">
      <c r="A21" s="56"/>
      <c r="B21" s="56"/>
      <c r="C21" s="56"/>
      <c r="D21" s="56"/>
      <c r="E21" s="56"/>
      <c r="G21" s="5"/>
      <c r="H21" s="5"/>
      <c r="I21" s="5"/>
      <c r="J21" s="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pans="1:16383" s="3" customFormat="1" ht="12.6" customHeight="1" x14ac:dyDescent="0.3">
      <c r="A22" s="56"/>
      <c r="B22" s="56"/>
      <c r="C22" s="56"/>
      <c r="D22" s="56"/>
      <c r="E22" s="56"/>
      <c r="G22" s="5"/>
      <c r="H22" s="5"/>
      <c r="I22" s="5"/>
      <c r="J22" s="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pans="1:16383" s="3" customFormat="1" ht="24" customHeight="1" x14ac:dyDescent="0.3">
      <c r="A23" s="56"/>
      <c r="B23" s="56"/>
      <c r="C23" s="56"/>
      <c r="D23" s="56"/>
      <c r="E23" s="56"/>
      <c r="F23" s="5"/>
      <c r="G23" s="5"/>
      <c r="H23" s="5"/>
      <c r="I23" s="5"/>
      <c r="J23" s="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pans="1:16383" s="3" customFormat="1" ht="12.6" customHeight="1" x14ac:dyDescent="0.3"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383" s="3" customFormat="1" ht="12.6" customHeight="1" x14ac:dyDescent="0.3"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383" s="3" customFormat="1" ht="12.6" customHeight="1" x14ac:dyDescent="0.3"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383" s="3" customFormat="1" ht="12.6" customHeight="1" x14ac:dyDescent="0.3">
      <c r="F27" s="7"/>
      <c r="G27" s="7"/>
      <c r="H27" s="7"/>
      <c r="I27" s="7"/>
      <c r="J27" s="7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16383" s="3" customFormat="1" ht="12.6" customHeight="1" x14ac:dyDescent="0.3">
      <c r="A28" s="9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383" x14ac:dyDescent="0.3">
      <c r="A29" s="2"/>
      <c r="B29" s="5"/>
      <c r="C29" s="5"/>
      <c r="D29" s="5"/>
      <c r="E29" s="5"/>
      <c r="F29" s="20"/>
    </row>
    <row r="30" spans="1:16383" x14ac:dyDescent="0.3">
      <c r="A30" s="2"/>
      <c r="B30" s="5"/>
      <c r="C30" s="5"/>
      <c r="D30" s="5"/>
      <c r="E30" s="5"/>
      <c r="F30" s="21"/>
    </row>
    <row r="31" spans="1:16383" ht="15" x14ac:dyDescent="0.3">
      <c r="A31" s="2"/>
      <c r="B31" s="7"/>
      <c r="C31" s="7"/>
      <c r="D31" s="7"/>
      <c r="E31" s="7"/>
    </row>
  </sheetData>
  <mergeCells count="3">
    <mergeCell ref="A1:J2"/>
    <mergeCell ref="A4:E4"/>
    <mergeCell ref="A20:E23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31"/>
  <sheetViews>
    <sheetView tabSelected="1" workbookViewId="0">
      <selection sqref="A1:M2"/>
    </sheetView>
  </sheetViews>
  <sheetFormatPr baseColWidth="10" defaultColWidth="11.44140625" defaultRowHeight="13.8" x14ac:dyDescent="0.3"/>
  <cols>
    <col min="1" max="1" width="26.6640625" style="6" customWidth="1"/>
    <col min="2" max="2" width="13.6640625" style="6" customWidth="1"/>
    <col min="3" max="6" width="17.33203125" style="6" customWidth="1"/>
    <col min="7" max="7" width="26.6640625" style="6" customWidth="1"/>
    <col min="8" max="11" width="14.33203125" style="6" customWidth="1"/>
    <col min="12" max="13" width="13.44140625" style="6" customWidth="1"/>
    <col min="14" max="16384" width="11.44140625" style="6"/>
  </cols>
  <sheetData>
    <row r="1" spans="1:13" s="2" customFormat="1" x14ac:dyDescent="0.3">
      <c r="A1" s="53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s="2" customFormat="1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13" s="11" customFormat="1" ht="20.100000000000001" customHeight="1" x14ac:dyDescent="0.3">
      <c r="A3" s="10"/>
      <c r="M3" s="12"/>
    </row>
    <row r="4" spans="1:13" s="11" customFormat="1" ht="20.100000000000001" customHeight="1" x14ac:dyDescent="0.3">
      <c r="A4" s="57" t="s">
        <v>20</v>
      </c>
      <c r="B4" s="58"/>
      <c r="C4" s="58"/>
      <c r="D4" s="58"/>
      <c r="E4" s="58"/>
      <c r="F4" s="58"/>
      <c r="G4" s="58"/>
      <c r="H4" s="58"/>
    </row>
    <row r="5" spans="1:13" s="2" customFormat="1" ht="20.100000000000001" customHeight="1" x14ac:dyDescent="0.3">
      <c r="A5" s="1"/>
    </row>
    <row r="6" spans="1:13" x14ac:dyDescent="0.3">
      <c r="A6" s="23" t="s">
        <v>3</v>
      </c>
      <c r="B6" s="24" t="s">
        <v>10</v>
      </c>
      <c r="C6" s="24" t="s">
        <v>12</v>
      </c>
      <c r="D6" s="24" t="s">
        <v>17</v>
      </c>
      <c r="E6" s="24" t="s">
        <v>18</v>
      </c>
      <c r="F6" s="24" t="s">
        <v>19</v>
      </c>
      <c r="G6" s="24" t="s">
        <v>21</v>
      </c>
    </row>
    <row r="7" spans="1:13" x14ac:dyDescent="0.3">
      <c r="A7" s="25" t="s">
        <v>9</v>
      </c>
      <c r="B7" s="26">
        <v>2980.2837004854573</v>
      </c>
      <c r="C7" s="27">
        <v>2215</v>
      </c>
      <c r="D7" s="27">
        <v>1954</v>
      </c>
      <c r="E7" s="27">
        <v>2003</v>
      </c>
      <c r="F7" s="27">
        <v>1933</v>
      </c>
      <c r="G7" s="28">
        <f t="shared" ref="G7:G14" si="0">IF(B7="","",(B7-F7)/B7*-1)</f>
        <v>-0.3514040291918738</v>
      </c>
    </row>
    <row r="8" spans="1:13" x14ac:dyDescent="0.3">
      <c r="A8" s="29" t="s">
        <v>1</v>
      </c>
      <c r="B8" s="26">
        <v>53052</v>
      </c>
      <c r="C8" s="30">
        <v>40287.585769432684</v>
      </c>
      <c r="D8" s="30">
        <v>39946</v>
      </c>
      <c r="E8" s="30">
        <v>40308</v>
      </c>
      <c r="F8" s="30">
        <v>37771</v>
      </c>
      <c r="G8" s="28">
        <f t="shared" si="0"/>
        <v>-0.28803815124783233</v>
      </c>
    </row>
    <row r="9" spans="1:13" x14ac:dyDescent="0.3">
      <c r="A9" s="29" t="s">
        <v>2</v>
      </c>
      <c r="B9" s="26">
        <v>80123</v>
      </c>
      <c r="C9" s="30">
        <v>70133</v>
      </c>
      <c r="D9" s="30">
        <v>68324</v>
      </c>
      <c r="E9" s="30">
        <v>61569</v>
      </c>
      <c r="F9" s="30">
        <v>61869</v>
      </c>
      <c r="G9" s="28">
        <f t="shared" si="0"/>
        <v>-0.2278247194937783</v>
      </c>
    </row>
    <row r="10" spans="1:13" x14ac:dyDescent="0.3">
      <c r="A10" s="29" t="s">
        <v>7</v>
      </c>
      <c r="B10" s="26">
        <v>2736</v>
      </c>
      <c r="C10" s="27">
        <v>3793</v>
      </c>
      <c r="D10" s="27">
        <v>3784</v>
      </c>
      <c r="E10" s="27">
        <v>3488</v>
      </c>
      <c r="F10" s="27">
        <v>4319</v>
      </c>
      <c r="G10" s="28">
        <f t="shared" si="0"/>
        <v>0.57858187134502925</v>
      </c>
    </row>
    <row r="11" spans="1:13" x14ac:dyDescent="0.3">
      <c r="A11" s="29" t="s">
        <v>6</v>
      </c>
      <c r="B11" s="26">
        <v>10114</v>
      </c>
      <c r="C11" s="30">
        <v>11931</v>
      </c>
      <c r="D11" s="30">
        <v>12801</v>
      </c>
      <c r="E11" s="30">
        <v>13060</v>
      </c>
      <c r="F11" s="30">
        <v>14106</v>
      </c>
      <c r="G11" s="28">
        <f t="shared" si="0"/>
        <v>0.39470041526596794</v>
      </c>
    </row>
    <row r="12" spans="1:13" x14ac:dyDescent="0.3">
      <c r="A12" s="29" t="s">
        <v>5</v>
      </c>
      <c r="B12" s="26">
        <v>14112</v>
      </c>
      <c r="C12" s="27">
        <v>18597</v>
      </c>
      <c r="D12" s="27">
        <v>18359</v>
      </c>
      <c r="E12" s="27">
        <v>20577</v>
      </c>
      <c r="F12" s="27">
        <v>20306</v>
      </c>
      <c r="G12" s="28">
        <f t="shared" si="0"/>
        <v>0.43891723356009071</v>
      </c>
    </row>
    <row r="13" spans="1:13" ht="26.4" x14ac:dyDescent="0.3">
      <c r="A13" s="29" t="s">
        <v>11</v>
      </c>
      <c r="B13" s="26">
        <v>51906</v>
      </c>
      <c r="C13" s="27">
        <v>88364</v>
      </c>
      <c r="D13" s="27">
        <v>91710</v>
      </c>
      <c r="E13" s="27">
        <v>99467</v>
      </c>
      <c r="F13" s="27">
        <v>102871</v>
      </c>
      <c r="G13" s="28">
        <f t="shared" si="0"/>
        <v>0.98187107463491696</v>
      </c>
    </row>
    <row r="14" spans="1:13" x14ac:dyDescent="0.3">
      <c r="A14" s="29" t="s">
        <v>4</v>
      </c>
      <c r="B14" s="26"/>
      <c r="C14" s="27" t="s">
        <v>13</v>
      </c>
      <c r="D14" s="27">
        <v>201</v>
      </c>
      <c r="E14" s="27" t="s">
        <v>13</v>
      </c>
      <c r="F14" s="27" t="s">
        <v>13</v>
      </c>
      <c r="G14" s="28" t="str">
        <f t="shared" si="0"/>
        <v/>
      </c>
    </row>
    <row r="15" spans="1:13" s="2" customFormat="1" x14ac:dyDescent="0.3">
      <c r="A15" s="13"/>
      <c r="B15" s="14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3" s="2" customFormat="1" x14ac:dyDescent="0.3">
      <c r="A16" s="13"/>
      <c r="B16" s="14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27" s="2" customFormat="1" x14ac:dyDescent="0.3">
      <c r="A17" s="13"/>
      <c r="B17" s="1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27" s="2" customFormat="1" ht="12.75" customHeight="1" x14ac:dyDescent="0.3">
      <c r="A18" s="16"/>
      <c r="B18" s="17"/>
      <c r="C18" s="18"/>
      <c r="D18" s="18"/>
      <c r="E18" s="18"/>
      <c r="F18" s="18"/>
      <c r="G18" s="18"/>
      <c r="H18" s="15"/>
      <c r="I18" s="19"/>
      <c r="J18" s="19"/>
      <c r="K18" s="19"/>
      <c r="L18" s="19"/>
      <c r="M18" s="19"/>
    </row>
    <row r="19" spans="1:27" s="2" customFormat="1" ht="12.75" customHeight="1" x14ac:dyDescent="0.3">
      <c r="A19" s="3"/>
      <c r="B19" s="3"/>
      <c r="C19" s="3"/>
      <c r="D19" s="3"/>
      <c r="E19" s="3"/>
      <c r="F19" s="3"/>
      <c r="G19" s="3"/>
      <c r="H19" s="3"/>
      <c r="I19" s="3"/>
      <c r="J19" s="5"/>
      <c r="K19" s="5"/>
      <c r="L19" s="5"/>
      <c r="M19" s="5"/>
    </row>
    <row r="20" spans="1:27" s="2" customFormat="1" ht="12.75" customHeight="1" x14ac:dyDescent="0.3">
      <c r="A20" s="55" t="s">
        <v>15</v>
      </c>
      <c r="B20" s="56"/>
      <c r="C20" s="56"/>
      <c r="D20" s="56"/>
      <c r="E20" s="56"/>
      <c r="F20" s="56"/>
      <c r="G20" s="56"/>
      <c r="H20" s="56"/>
      <c r="I20" s="3"/>
      <c r="J20" s="5"/>
      <c r="K20" s="5"/>
      <c r="L20" s="5"/>
      <c r="M20" s="5"/>
    </row>
    <row r="21" spans="1:27" s="2" customFormat="1" ht="12.6" customHeight="1" x14ac:dyDescent="0.3">
      <c r="A21" s="56"/>
      <c r="B21" s="56"/>
      <c r="C21" s="56"/>
      <c r="D21" s="56"/>
      <c r="E21" s="56"/>
      <c r="F21" s="56"/>
      <c r="G21" s="56"/>
      <c r="H21" s="56"/>
      <c r="I21" s="3"/>
      <c r="J21" s="5"/>
      <c r="K21" s="5"/>
      <c r="L21" s="5"/>
      <c r="M21" s="5"/>
    </row>
    <row r="22" spans="1:27" s="2" customFormat="1" ht="12.6" customHeight="1" x14ac:dyDescent="0.3">
      <c r="A22" s="56"/>
      <c r="B22" s="56"/>
      <c r="C22" s="56"/>
      <c r="D22" s="56"/>
      <c r="E22" s="56"/>
      <c r="F22" s="56"/>
      <c r="G22" s="56"/>
      <c r="H22" s="56"/>
      <c r="I22" s="3"/>
      <c r="J22" s="5"/>
      <c r="K22" s="5"/>
      <c r="L22" s="5"/>
      <c r="M22" s="5"/>
    </row>
    <row r="23" spans="1:27" s="2" customFormat="1" ht="24" customHeight="1" x14ac:dyDescent="0.3">
      <c r="A23" s="56"/>
      <c r="B23" s="56"/>
      <c r="C23" s="56"/>
      <c r="D23" s="56"/>
      <c r="E23" s="56"/>
      <c r="F23" s="56"/>
      <c r="G23" s="56"/>
      <c r="H23" s="56"/>
      <c r="I23" s="5"/>
      <c r="J23" s="5"/>
      <c r="K23" s="5"/>
      <c r="L23" s="5"/>
      <c r="M23" s="5"/>
    </row>
    <row r="24" spans="1:27" s="3" customFormat="1" ht="12.6" customHeight="1" x14ac:dyDescent="0.3"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</row>
    <row r="25" spans="1:27" s="3" customFormat="1" ht="12.6" customHeight="1" x14ac:dyDescent="0.3"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spans="1:27" s="3" customFormat="1" ht="12.6" customHeight="1" x14ac:dyDescent="0.3"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spans="1:27" s="3" customFormat="1" ht="12.6" customHeight="1" x14ac:dyDescent="0.3">
      <c r="I27" s="7"/>
      <c r="J27" s="7"/>
      <c r="K27" s="7"/>
      <c r="L27" s="7"/>
      <c r="M27" s="7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s="3" customFormat="1" ht="12.6" customHeight="1" x14ac:dyDescent="0.3">
      <c r="A28" s="9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</row>
    <row r="29" spans="1:27" x14ac:dyDescent="0.3">
      <c r="A29" s="2"/>
      <c r="B29" s="5"/>
      <c r="C29" s="5"/>
      <c r="D29" s="5"/>
      <c r="E29" s="5"/>
      <c r="F29" s="5"/>
      <c r="G29" s="5"/>
      <c r="H29" s="5"/>
      <c r="I29" s="20"/>
    </row>
    <row r="30" spans="1:27" x14ac:dyDescent="0.3">
      <c r="A30" s="2"/>
      <c r="B30" s="5"/>
      <c r="C30" s="5"/>
      <c r="D30" s="5"/>
      <c r="E30" s="5"/>
      <c r="F30" s="5"/>
      <c r="G30" s="5"/>
      <c r="H30" s="5"/>
      <c r="I30" s="21"/>
    </row>
    <row r="31" spans="1:27" ht="15" x14ac:dyDescent="0.3">
      <c r="A31" s="2"/>
      <c r="B31" s="7"/>
      <c r="C31" s="7"/>
      <c r="D31" s="7"/>
      <c r="E31" s="7"/>
      <c r="F31" s="7"/>
      <c r="G31" s="7"/>
      <c r="H31" s="7"/>
    </row>
  </sheetData>
  <mergeCells count="3">
    <mergeCell ref="A1:M2"/>
    <mergeCell ref="A4:H4"/>
    <mergeCell ref="A20:H23"/>
  </mergeCells>
  <phoneticPr fontId="21" type="noConversion"/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Basis</vt:lpstr>
      <vt:lpstr>Veränderung in %</vt:lpstr>
      <vt:lpstr>Veränderung in % (2)</vt:lpstr>
      <vt:lpstr>Balkendiagramm</vt:lpstr>
      <vt:lpstr>Liniendiagramm</vt:lpstr>
    </vt:vector>
  </TitlesOfParts>
  <Company>AIO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Steffen Reto</dc:creator>
  <cp:lastModifiedBy>Vitelli Julia</cp:lastModifiedBy>
  <dcterms:created xsi:type="dcterms:W3CDTF">2023-01-09T08:00:46Z</dcterms:created>
  <dcterms:modified xsi:type="dcterms:W3CDTF">2026-04-16T09:28:35Z</dcterms:modified>
</cp:coreProperties>
</file>