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FFIVWSTAT\16 Kultur, Medien, Informationsgesellschaft, Sport\16_11 Konfessionen\"/>
    </mc:Choice>
  </mc:AlternateContent>
  <bookViews>
    <workbookView xWindow="0" yWindow="0" windowWidth="14076" windowHeight="12828"/>
  </bookViews>
  <sheets>
    <sheet name="Seelenzahlen 21" sheetId="6" r:id="rId1"/>
    <sheet name="roemischkatholisch" sheetId="10" r:id="rId2"/>
    <sheet name="evangelischreformiert" sheetId="8" r:id="rId3"/>
    <sheet name="christkatholisch" sheetId="7" r:id="rId4"/>
  </sheets>
  <definedNames>
    <definedName name="_xlnm.Print_Area" localSheetId="3">christkatholisch!$A$1:$F$63</definedName>
    <definedName name="_xlnm.Print_Area" localSheetId="2">evangelischreformiert!$A$1:$F$82</definedName>
    <definedName name="_xlnm.Print_Area" localSheetId="1">roemischkatholisch!$A$1:$F$133</definedName>
  </definedNames>
  <calcPr calcId="162913"/>
</workbook>
</file>

<file path=xl/calcChain.xml><?xml version="1.0" encoding="utf-8"?>
<calcChain xmlns="http://schemas.openxmlformats.org/spreadsheetml/2006/main">
  <c r="F212" i="6" l="1"/>
  <c r="F210" i="6"/>
  <c r="F260" i="6"/>
  <c r="F263" i="6"/>
  <c r="D263" i="6"/>
  <c r="E263" i="6"/>
  <c r="C263" i="6"/>
  <c r="F258" i="6"/>
  <c r="F254" i="6"/>
  <c r="F252" i="6"/>
  <c r="F250" i="6"/>
  <c r="F246" i="6"/>
  <c r="F244" i="6"/>
  <c r="F242" i="6"/>
  <c r="F240" i="6"/>
  <c r="F230" i="6"/>
  <c r="F228" i="6"/>
  <c r="F226" i="6"/>
  <c r="F222" i="6"/>
  <c r="F218" i="6"/>
  <c r="F216" i="6"/>
  <c r="F208" i="6"/>
  <c r="F206" i="6"/>
  <c r="F202" i="6"/>
  <c r="F200" i="6"/>
  <c r="F189" i="6"/>
  <c r="F187" i="6"/>
  <c r="F185" i="6"/>
  <c r="F183" i="6"/>
  <c r="F181" i="6"/>
  <c r="F179" i="6"/>
  <c r="F177" i="6"/>
  <c r="F175" i="6"/>
  <c r="F173" i="6"/>
  <c r="F171" i="6"/>
  <c r="C192" i="6"/>
  <c r="F168" i="6"/>
  <c r="F166" i="6"/>
  <c r="F164" i="6"/>
  <c r="F162" i="6"/>
  <c r="F160" i="6"/>
  <c r="F158" i="6"/>
  <c r="F156" i="6"/>
  <c r="F154" i="6"/>
  <c r="F152" i="6"/>
  <c r="F150" i="6"/>
  <c r="F143" i="6"/>
  <c r="F141" i="6"/>
  <c r="F139" i="6"/>
  <c r="F137" i="6"/>
  <c r="F135" i="6"/>
  <c r="F133" i="6"/>
  <c r="F131" i="6"/>
  <c r="F129" i="6"/>
  <c r="F127" i="6"/>
  <c r="F124" i="6"/>
  <c r="F122" i="6"/>
  <c r="F120" i="6"/>
  <c r="F118" i="6"/>
  <c r="F116" i="6"/>
  <c r="F114" i="6"/>
  <c r="F112" i="6"/>
  <c r="F110" i="6"/>
  <c r="F108" i="6"/>
  <c r="F106" i="6"/>
  <c r="F99" i="6"/>
  <c r="F97" i="6"/>
  <c r="F95" i="6"/>
  <c r="F93" i="6"/>
  <c r="F91" i="6"/>
  <c r="F89" i="6"/>
  <c r="F87" i="6"/>
  <c r="F85" i="6"/>
  <c r="F82" i="6"/>
  <c r="F80" i="6"/>
  <c r="F78" i="6"/>
  <c r="F76" i="6"/>
  <c r="F74" i="6"/>
  <c r="F72" i="6"/>
  <c r="F70" i="6"/>
  <c r="F68" i="6"/>
  <c r="F66" i="6"/>
  <c r="D57" i="6"/>
  <c r="F57" i="6" s="1"/>
  <c r="C57" i="6"/>
  <c r="F59" i="6"/>
  <c r="F55" i="6"/>
  <c r="F53" i="6"/>
  <c r="F51" i="6"/>
  <c r="F49" i="6"/>
  <c r="F47" i="6"/>
  <c r="F43" i="6"/>
  <c r="F41" i="6"/>
  <c r="E39" i="6"/>
  <c r="D39" i="6"/>
  <c r="C39" i="6"/>
  <c r="E37" i="6"/>
  <c r="D37" i="6"/>
  <c r="C37" i="6"/>
  <c r="E35" i="6"/>
  <c r="D35" i="6"/>
  <c r="C35" i="6"/>
  <c r="E33" i="6"/>
  <c r="D33" i="6"/>
  <c r="C33" i="6"/>
  <c r="E31" i="6"/>
  <c r="D31" i="6"/>
  <c r="C31" i="6"/>
  <c r="E29" i="6"/>
  <c r="D29" i="6"/>
  <c r="C29" i="6"/>
  <c r="E26" i="6"/>
  <c r="E192" i="6" s="1"/>
  <c r="F192" i="6" s="1"/>
  <c r="D26" i="6"/>
  <c r="D192" i="6" s="1"/>
  <c r="C26" i="6"/>
  <c r="F16" i="6"/>
  <c r="F14" i="6"/>
  <c r="F10" i="6"/>
  <c r="F8" i="6"/>
  <c r="C18" i="6"/>
  <c r="D18" i="6"/>
  <c r="E18" i="6"/>
  <c r="P36" i="7"/>
  <c r="Q36" i="7"/>
  <c r="R36" i="7"/>
  <c r="R58" i="7"/>
  <c r="P17" i="7"/>
  <c r="Q17" i="7"/>
  <c r="R17" i="7"/>
  <c r="P13" i="7"/>
  <c r="Q13" i="7"/>
  <c r="Q52" i="7"/>
  <c r="R13" i="7"/>
  <c r="P52" i="7"/>
  <c r="R52" i="7"/>
  <c r="P53" i="7"/>
  <c r="Q53" i="7"/>
  <c r="R53" i="7"/>
  <c r="P54" i="7"/>
  <c r="Q54" i="7"/>
  <c r="R54" i="7"/>
  <c r="P55" i="7"/>
  <c r="Q55" i="7"/>
  <c r="R55" i="7"/>
  <c r="P56" i="7"/>
  <c r="Q56" i="7"/>
  <c r="R56" i="7"/>
  <c r="P57" i="7"/>
  <c r="Q57" i="7"/>
  <c r="R57" i="7"/>
  <c r="P58" i="7"/>
  <c r="Q58" i="7"/>
  <c r="P59" i="7"/>
  <c r="Q59" i="7"/>
  <c r="R59" i="7"/>
  <c r="P60" i="7"/>
  <c r="Q60" i="7"/>
  <c r="R60" i="7"/>
  <c r="P61" i="7"/>
  <c r="Q61" i="7"/>
  <c r="R61" i="7"/>
  <c r="J86" i="8"/>
  <c r="K86" i="8"/>
  <c r="L86" i="8"/>
  <c r="M86" i="8"/>
  <c r="N86" i="8"/>
  <c r="O86" i="8"/>
  <c r="P86" i="8"/>
  <c r="Q86" i="8"/>
  <c r="R86" i="8"/>
  <c r="B86" i="8"/>
  <c r="C85" i="8"/>
  <c r="D85" i="8"/>
  <c r="E85" i="8"/>
  <c r="F85" i="8"/>
  <c r="G85" i="8"/>
  <c r="H85" i="8"/>
  <c r="I85" i="8"/>
  <c r="J85" i="8"/>
  <c r="K85" i="8"/>
  <c r="M85" i="8"/>
  <c r="N85" i="8"/>
  <c r="O85" i="8"/>
  <c r="P85" i="8"/>
  <c r="Q85" i="8"/>
  <c r="R85" i="8"/>
  <c r="B85" i="8"/>
  <c r="R58" i="8"/>
  <c r="Q58" i="8"/>
  <c r="P58" i="8"/>
  <c r="P79" i="8"/>
  <c r="P82" i="8"/>
  <c r="Q79" i="8"/>
  <c r="R79" i="8"/>
  <c r="P63" i="8"/>
  <c r="Q63" i="8"/>
  <c r="R63" i="8"/>
  <c r="P71" i="8"/>
  <c r="Q71" i="8"/>
  <c r="R71" i="8"/>
  <c r="P72" i="8"/>
  <c r="Q72" i="8"/>
  <c r="R72" i="8"/>
  <c r="P73" i="8"/>
  <c r="Q73" i="8"/>
  <c r="R73" i="8"/>
  <c r="P74" i="8"/>
  <c r="Q74" i="8"/>
  <c r="R74" i="8"/>
  <c r="P75" i="8"/>
  <c r="Q75" i="8"/>
  <c r="R75" i="8"/>
  <c r="P76" i="8"/>
  <c r="Q76" i="8"/>
  <c r="R76" i="8"/>
  <c r="P77" i="8"/>
  <c r="Q77" i="8"/>
  <c r="R77" i="8"/>
  <c r="P78" i="8"/>
  <c r="Q78" i="8"/>
  <c r="R78" i="8"/>
  <c r="P80" i="8"/>
  <c r="Q80" i="8"/>
  <c r="R80" i="8"/>
  <c r="P50" i="8"/>
  <c r="Q50" i="8"/>
  <c r="R50" i="8"/>
  <c r="P45" i="8"/>
  <c r="Q45" i="8"/>
  <c r="R45" i="8"/>
  <c r="P39" i="8"/>
  <c r="Q39" i="8"/>
  <c r="R39" i="8"/>
  <c r="P34" i="8"/>
  <c r="Q34" i="8"/>
  <c r="R34" i="8"/>
  <c r="P29" i="8"/>
  <c r="Q29" i="8"/>
  <c r="R29" i="8"/>
  <c r="P24" i="8"/>
  <c r="Q24" i="8"/>
  <c r="R24" i="8"/>
  <c r="P17" i="8"/>
  <c r="Q17" i="8"/>
  <c r="R17" i="8"/>
  <c r="P13" i="8"/>
  <c r="Q13" i="8"/>
  <c r="R13" i="8"/>
  <c r="R122" i="10"/>
  <c r="P124" i="10"/>
  <c r="Q124" i="10"/>
  <c r="R124" i="10"/>
  <c r="P126" i="10"/>
  <c r="R127" i="10"/>
  <c r="P128" i="10"/>
  <c r="Q128" i="10"/>
  <c r="P129" i="10"/>
  <c r="Q129" i="10"/>
  <c r="R130" i="10"/>
  <c r="R131" i="10"/>
  <c r="P117" i="10"/>
  <c r="P131" i="10"/>
  <c r="Q117" i="10"/>
  <c r="Q131" i="10"/>
  <c r="R117" i="10"/>
  <c r="P104" i="10"/>
  <c r="P130" i="10"/>
  <c r="Q104" i="10"/>
  <c r="Q130" i="10"/>
  <c r="R104" i="10"/>
  <c r="P91" i="10"/>
  <c r="Q91" i="10"/>
  <c r="R91" i="10"/>
  <c r="R129" i="10"/>
  <c r="P77" i="10"/>
  <c r="Q77" i="10"/>
  <c r="R77" i="10"/>
  <c r="R128" i="10"/>
  <c r="P64" i="10"/>
  <c r="P127" i="10"/>
  <c r="Q64" i="10"/>
  <c r="Q127" i="10"/>
  <c r="R64" i="10"/>
  <c r="P53" i="10"/>
  <c r="Q53" i="10"/>
  <c r="Q126" i="10"/>
  <c r="R53" i="10"/>
  <c r="R126" i="10"/>
  <c r="P39" i="10"/>
  <c r="P125" i="10"/>
  <c r="Q39" i="10"/>
  <c r="Q125" i="10"/>
  <c r="R39" i="10"/>
  <c r="R125" i="10"/>
  <c r="P24" i="10"/>
  <c r="P123" i="10"/>
  <c r="Q24" i="10"/>
  <c r="Q123" i="10"/>
  <c r="R24" i="10"/>
  <c r="R123" i="10"/>
  <c r="P13" i="10"/>
  <c r="P122" i="10"/>
  <c r="Q13" i="10"/>
  <c r="Q122" i="10"/>
  <c r="R13" i="10"/>
  <c r="N53" i="10"/>
  <c r="N126" i="10"/>
  <c r="O124" i="10"/>
  <c r="O117" i="10"/>
  <c r="O131" i="10"/>
  <c r="O104" i="10"/>
  <c r="O130" i="10"/>
  <c r="O91" i="10"/>
  <c r="O129" i="10"/>
  <c r="O77" i="10"/>
  <c r="O128" i="10"/>
  <c r="O64" i="10"/>
  <c r="O127" i="10"/>
  <c r="O53" i="10"/>
  <c r="O126" i="10"/>
  <c r="O39" i="10"/>
  <c r="O125" i="10"/>
  <c r="O24" i="10"/>
  <c r="O123" i="10"/>
  <c r="O13" i="10"/>
  <c r="O122" i="10"/>
  <c r="O61" i="7"/>
  <c r="O60" i="7"/>
  <c r="O59" i="7"/>
  <c r="O58" i="7"/>
  <c r="O57" i="7"/>
  <c r="O56" i="7"/>
  <c r="O55" i="7"/>
  <c r="O54" i="7"/>
  <c r="O52" i="7"/>
  <c r="O36" i="7"/>
  <c r="O17" i="7"/>
  <c r="O53" i="7"/>
  <c r="O63" i="7"/>
  <c r="O13" i="7"/>
  <c r="O79" i="8"/>
  <c r="O76" i="8"/>
  <c r="O75" i="8"/>
  <c r="O72" i="8"/>
  <c r="O71" i="8"/>
  <c r="O63" i="8"/>
  <c r="O80" i="8"/>
  <c r="O58" i="8"/>
  <c r="O50" i="8"/>
  <c r="O78" i="8"/>
  <c r="O45" i="8"/>
  <c r="O77" i="8"/>
  <c r="O39" i="8"/>
  <c r="O34" i="8"/>
  <c r="O29" i="8"/>
  <c r="O74" i="8"/>
  <c r="O24" i="8"/>
  <c r="O73" i="8"/>
  <c r="O17" i="8"/>
  <c r="O13" i="8"/>
  <c r="N122" i="10"/>
  <c r="N124" i="10"/>
  <c r="N24" i="10"/>
  <c r="N123" i="10"/>
  <c r="N39" i="10"/>
  <c r="N125" i="10"/>
  <c r="N64" i="10"/>
  <c r="N127" i="10"/>
  <c r="N77" i="10"/>
  <c r="N128" i="10"/>
  <c r="N91" i="10"/>
  <c r="N129" i="10"/>
  <c r="N104" i="10"/>
  <c r="N130" i="10"/>
  <c r="N117" i="10"/>
  <c r="N131" i="10"/>
  <c r="N61" i="7"/>
  <c r="N60" i="7"/>
  <c r="N59" i="7"/>
  <c r="N57" i="7"/>
  <c r="N56" i="7"/>
  <c r="N55" i="7"/>
  <c r="N54" i="7"/>
  <c r="N36" i="7"/>
  <c r="N58" i="7"/>
  <c r="N17" i="7"/>
  <c r="N53" i="7"/>
  <c r="N13" i="7"/>
  <c r="N52" i="7"/>
  <c r="N78" i="8"/>
  <c r="N77" i="8"/>
  <c r="N74" i="8"/>
  <c r="N73" i="8"/>
  <c r="N63" i="8"/>
  <c r="N80" i="8"/>
  <c r="N58" i="8"/>
  <c r="N79" i="8"/>
  <c r="N50" i="8"/>
  <c r="N45" i="8"/>
  <c r="N39" i="8"/>
  <c r="N76" i="8"/>
  <c r="N34" i="8"/>
  <c r="N75" i="8"/>
  <c r="N29" i="8"/>
  <c r="N24" i="8"/>
  <c r="N17" i="8"/>
  <c r="N72" i="8"/>
  <c r="N13" i="8"/>
  <c r="N71" i="8"/>
  <c r="N82" i="8"/>
  <c r="M122" i="10"/>
  <c r="M124" i="10"/>
  <c r="M53" i="10"/>
  <c r="M126" i="10"/>
  <c r="M91" i="10"/>
  <c r="M129" i="10"/>
  <c r="M61" i="7"/>
  <c r="M60" i="7"/>
  <c r="M57" i="7"/>
  <c r="M56" i="7"/>
  <c r="M55" i="7"/>
  <c r="M54" i="7"/>
  <c r="M52" i="7"/>
  <c r="M40" i="7"/>
  <c r="M59" i="7"/>
  <c r="M36" i="7"/>
  <c r="M58" i="7"/>
  <c r="M17" i="7"/>
  <c r="M53" i="7"/>
  <c r="M13" i="7"/>
  <c r="M80" i="8"/>
  <c r="M79" i="8"/>
  <c r="M76" i="8"/>
  <c r="M75" i="8"/>
  <c r="M72" i="8"/>
  <c r="M71" i="8"/>
  <c r="M63" i="8"/>
  <c r="M58" i="8"/>
  <c r="M50" i="8"/>
  <c r="M78" i="8"/>
  <c r="M45" i="8"/>
  <c r="M77" i="8"/>
  <c r="M39" i="8"/>
  <c r="M34" i="8"/>
  <c r="M29" i="8"/>
  <c r="M74" i="8"/>
  <c r="M24" i="8"/>
  <c r="M73" i="8"/>
  <c r="M82" i="8"/>
  <c r="M17" i="8"/>
  <c r="M13" i="8"/>
  <c r="M117" i="10"/>
  <c r="M131" i="10"/>
  <c r="M104" i="10"/>
  <c r="M130" i="10"/>
  <c r="M77" i="10"/>
  <c r="M128" i="10"/>
  <c r="M64" i="10"/>
  <c r="M127" i="10"/>
  <c r="M39" i="10"/>
  <c r="M125" i="10"/>
  <c r="M24" i="10"/>
  <c r="M123" i="10"/>
  <c r="L61" i="7"/>
  <c r="L60" i="7"/>
  <c r="L57" i="7"/>
  <c r="L56" i="7"/>
  <c r="L55" i="7"/>
  <c r="L54" i="7"/>
  <c r="L40" i="7"/>
  <c r="L59" i="7"/>
  <c r="L36" i="7"/>
  <c r="L58" i="7"/>
  <c r="L17" i="7"/>
  <c r="L53" i="7"/>
  <c r="L13" i="7"/>
  <c r="L52" i="7"/>
  <c r="L72" i="8"/>
  <c r="L63" i="8"/>
  <c r="L80" i="8"/>
  <c r="L58" i="8"/>
  <c r="L79" i="8"/>
  <c r="L50" i="8"/>
  <c r="L78" i="8"/>
  <c r="L45" i="8"/>
  <c r="L77" i="8"/>
  <c r="L39" i="8"/>
  <c r="L76" i="8"/>
  <c r="L34" i="8"/>
  <c r="L75" i="8"/>
  <c r="L29" i="8"/>
  <c r="L74" i="8"/>
  <c r="L24" i="8"/>
  <c r="L73" i="8"/>
  <c r="L17" i="8"/>
  <c r="L13" i="8"/>
  <c r="L71" i="8"/>
  <c r="L124" i="10"/>
  <c r="L117" i="10"/>
  <c r="L131" i="10"/>
  <c r="L104" i="10"/>
  <c r="L130" i="10"/>
  <c r="L91" i="10"/>
  <c r="L129" i="10"/>
  <c r="L77" i="10"/>
  <c r="L128" i="10"/>
  <c r="L64" i="10"/>
  <c r="L127" i="10"/>
  <c r="L53" i="10"/>
  <c r="L126" i="10"/>
  <c r="L39" i="10"/>
  <c r="L125" i="10"/>
  <c r="L24" i="10"/>
  <c r="L123" i="10"/>
  <c r="L13" i="10"/>
  <c r="L122" i="10"/>
  <c r="F237" i="6"/>
  <c r="F196" i="6"/>
  <c r="F146" i="6"/>
  <c r="F102" i="6"/>
  <c r="F62" i="6"/>
  <c r="F22" i="6"/>
  <c r="K61" i="7"/>
  <c r="K60" i="7"/>
  <c r="K57" i="7"/>
  <c r="K56" i="7"/>
  <c r="K55" i="7"/>
  <c r="K54" i="7"/>
  <c r="K40" i="7"/>
  <c r="K59" i="7"/>
  <c r="K36" i="7"/>
  <c r="K58" i="7"/>
  <c r="K17" i="7"/>
  <c r="K53" i="7"/>
  <c r="K63" i="7"/>
  <c r="K13" i="7"/>
  <c r="K52" i="7"/>
  <c r="K79" i="8"/>
  <c r="K78" i="8"/>
  <c r="K75" i="8"/>
  <c r="K71" i="8"/>
  <c r="K63" i="8"/>
  <c r="K80" i="8"/>
  <c r="K58" i="8"/>
  <c r="K50" i="8"/>
  <c r="K45" i="8"/>
  <c r="K77" i="8"/>
  <c r="K39" i="8"/>
  <c r="K76" i="8"/>
  <c r="K34" i="8"/>
  <c r="K29" i="8"/>
  <c r="K74" i="8"/>
  <c r="K24" i="8"/>
  <c r="K73" i="8"/>
  <c r="K17" i="8"/>
  <c r="K72" i="8"/>
  <c r="K13" i="8"/>
  <c r="K124" i="10"/>
  <c r="K117" i="10"/>
  <c r="K131" i="10"/>
  <c r="K104" i="10"/>
  <c r="K130" i="10"/>
  <c r="K91" i="10"/>
  <c r="K129" i="10"/>
  <c r="K77" i="10"/>
  <c r="K128" i="10"/>
  <c r="K64" i="10"/>
  <c r="K127" i="10"/>
  <c r="K53" i="10"/>
  <c r="K126" i="10"/>
  <c r="K39" i="10"/>
  <c r="K125" i="10"/>
  <c r="K24" i="10"/>
  <c r="K123" i="10"/>
  <c r="K13" i="10"/>
  <c r="K122" i="10"/>
  <c r="A131" i="10"/>
  <c r="A130" i="10"/>
  <c r="A129" i="10"/>
  <c r="A128" i="10"/>
  <c r="A127" i="10"/>
  <c r="A126" i="10"/>
  <c r="A125" i="10"/>
  <c r="J124" i="10"/>
  <c r="I124" i="10"/>
  <c r="H124" i="10"/>
  <c r="G124" i="10"/>
  <c r="F124" i="10"/>
  <c r="E124" i="10"/>
  <c r="D124" i="10"/>
  <c r="C124" i="10"/>
  <c r="B124" i="10"/>
  <c r="A124" i="10"/>
  <c r="A123" i="10"/>
  <c r="A122" i="10"/>
  <c r="J117" i="10"/>
  <c r="J131" i="10"/>
  <c r="I117" i="10"/>
  <c r="I131" i="10"/>
  <c r="H117" i="10"/>
  <c r="H131" i="10"/>
  <c r="G117" i="10"/>
  <c r="G131" i="10"/>
  <c r="F117" i="10"/>
  <c r="F131" i="10"/>
  <c r="E117" i="10"/>
  <c r="E131" i="10"/>
  <c r="D117" i="10"/>
  <c r="D131" i="10"/>
  <c r="C117" i="10"/>
  <c r="C131" i="10"/>
  <c r="B117" i="10"/>
  <c r="B131" i="10"/>
  <c r="J104" i="10"/>
  <c r="J130" i="10"/>
  <c r="I104" i="10"/>
  <c r="I130" i="10"/>
  <c r="H104" i="10"/>
  <c r="H130" i="10"/>
  <c r="G104" i="10"/>
  <c r="G130" i="10"/>
  <c r="F104" i="10"/>
  <c r="F130" i="10"/>
  <c r="E104" i="10"/>
  <c r="E130" i="10"/>
  <c r="D104" i="10"/>
  <c r="D130" i="10"/>
  <c r="C104" i="10"/>
  <c r="C130" i="10"/>
  <c r="B104" i="10"/>
  <c r="B130" i="10"/>
  <c r="J91" i="10"/>
  <c r="J129" i="10"/>
  <c r="I91" i="10"/>
  <c r="I129" i="10"/>
  <c r="H91" i="10"/>
  <c r="H129" i="10"/>
  <c r="G91" i="10"/>
  <c r="G129" i="10"/>
  <c r="F91" i="10"/>
  <c r="F129" i="10"/>
  <c r="E91" i="10"/>
  <c r="E129" i="10"/>
  <c r="D91" i="10"/>
  <c r="D129" i="10"/>
  <c r="C91" i="10"/>
  <c r="C129" i="10"/>
  <c r="B91" i="10"/>
  <c r="B129" i="10"/>
  <c r="J77" i="10"/>
  <c r="J128" i="10"/>
  <c r="I77" i="10"/>
  <c r="I128" i="10"/>
  <c r="H77" i="10"/>
  <c r="H128" i="10"/>
  <c r="G77" i="10"/>
  <c r="G128" i="10"/>
  <c r="F77" i="10"/>
  <c r="F128" i="10"/>
  <c r="E77" i="10"/>
  <c r="E128" i="10"/>
  <c r="D77" i="10"/>
  <c r="D128" i="10"/>
  <c r="C77" i="10"/>
  <c r="C128" i="10"/>
  <c r="B77" i="10"/>
  <c r="B128" i="10"/>
  <c r="J64" i="10"/>
  <c r="J127" i="10"/>
  <c r="I64" i="10"/>
  <c r="I127" i="10"/>
  <c r="H64" i="10"/>
  <c r="H127" i="10"/>
  <c r="G64" i="10"/>
  <c r="G127" i="10"/>
  <c r="F64" i="10"/>
  <c r="F127" i="10"/>
  <c r="E64" i="10"/>
  <c r="E127" i="10"/>
  <c r="D64" i="10"/>
  <c r="D127" i="10"/>
  <c r="C64" i="10"/>
  <c r="C127" i="10"/>
  <c r="B64" i="10"/>
  <c r="B127" i="10"/>
  <c r="J53" i="10"/>
  <c r="J126" i="10"/>
  <c r="I53" i="10"/>
  <c r="I126" i="10"/>
  <c r="H53" i="10"/>
  <c r="H126" i="10"/>
  <c r="G53" i="10"/>
  <c r="G126" i="10"/>
  <c r="F53" i="10"/>
  <c r="F126" i="10"/>
  <c r="E53" i="10"/>
  <c r="E126" i="10"/>
  <c r="D53" i="10"/>
  <c r="D126" i="10"/>
  <c r="C53" i="10"/>
  <c r="C126" i="10"/>
  <c r="B53" i="10"/>
  <c r="B126" i="10"/>
  <c r="J39" i="10"/>
  <c r="J125" i="10"/>
  <c r="I39" i="10"/>
  <c r="I125" i="10"/>
  <c r="H39" i="10"/>
  <c r="H125" i="10"/>
  <c r="G39" i="10"/>
  <c r="G125" i="10"/>
  <c r="F39" i="10"/>
  <c r="F125" i="10"/>
  <c r="E39" i="10"/>
  <c r="E125" i="10"/>
  <c r="D39" i="10"/>
  <c r="D125" i="10"/>
  <c r="C39" i="10"/>
  <c r="C125" i="10"/>
  <c r="B39" i="10"/>
  <c r="B125" i="10"/>
  <c r="J24" i="10"/>
  <c r="J123" i="10"/>
  <c r="I24" i="10"/>
  <c r="I123" i="10"/>
  <c r="H24" i="10"/>
  <c r="H123" i="10"/>
  <c r="G24" i="10"/>
  <c r="G123" i="10"/>
  <c r="F24" i="10"/>
  <c r="F123" i="10"/>
  <c r="E24" i="10"/>
  <c r="E123" i="10"/>
  <c r="D24" i="10"/>
  <c r="D123" i="10"/>
  <c r="C24" i="10"/>
  <c r="C123" i="10"/>
  <c r="B24" i="10"/>
  <c r="B123" i="10"/>
  <c r="J13" i="10"/>
  <c r="J122" i="10"/>
  <c r="I13" i="10"/>
  <c r="I122" i="10"/>
  <c r="H13" i="10"/>
  <c r="H122" i="10"/>
  <c r="G13" i="10"/>
  <c r="G122" i="10"/>
  <c r="F13" i="10"/>
  <c r="F122" i="10"/>
  <c r="E13" i="10"/>
  <c r="E122" i="10"/>
  <c r="D13" i="10"/>
  <c r="D122" i="10"/>
  <c r="C13" i="10"/>
  <c r="C122" i="10"/>
  <c r="B13" i="10"/>
  <c r="B122" i="10"/>
  <c r="A80" i="8"/>
  <c r="J79" i="8"/>
  <c r="I79" i="8"/>
  <c r="H79" i="8"/>
  <c r="A79" i="8"/>
  <c r="G78" i="8"/>
  <c r="F78" i="8"/>
  <c r="A78" i="8"/>
  <c r="H77" i="8"/>
  <c r="A77" i="8"/>
  <c r="J76" i="8"/>
  <c r="F76" i="8"/>
  <c r="A76" i="8"/>
  <c r="A75" i="8"/>
  <c r="A74" i="8"/>
  <c r="D73" i="8"/>
  <c r="A73" i="8"/>
  <c r="C72" i="8"/>
  <c r="A72" i="8"/>
  <c r="A71" i="8"/>
  <c r="J63" i="8"/>
  <c r="J80" i="8"/>
  <c r="I63" i="8"/>
  <c r="I80" i="8"/>
  <c r="H63" i="8"/>
  <c r="H80" i="8"/>
  <c r="G63" i="8"/>
  <c r="G80" i="8"/>
  <c r="F63" i="8"/>
  <c r="F80" i="8"/>
  <c r="E63" i="8"/>
  <c r="E80" i="8"/>
  <c r="D63" i="8"/>
  <c r="D80" i="8"/>
  <c r="C63" i="8"/>
  <c r="C80" i="8"/>
  <c r="B63" i="8"/>
  <c r="B80" i="8"/>
  <c r="J58" i="8"/>
  <c r="I58" i="8"/>
  <c r="H58" i="8"/>
  <c r="G58" i="8"/>
  <c r="G79" i="8"/>
  <c r="F58" i="8"/>
  <c r="F79" i="8"/>
  <c r="E58" i="8"/>
  <c r="E79" i="8"/>
  <c r="D58" i="8"/>
  <c r="D79" i="8"/>
  <c r="C58" i="8"/>
  <c r="C79" i="8"/>
  <c r="B58" i="8"/>
  <c r="B79" i="8"/>
  <c r="J50" i="8"/>
  <c r="J78" i="8"/>
  <c r="I50" i="8"/>
  <c r="I78" i="8"/>
  <c r="H50" i="8"/>
  <c r="H78" i="8"/>
  <c r="G50" i="8"/>
  <c r="F50" i="8"/>
  <c r="E50" i="8"/>
  <c r="E78" i="8"/>
  <c r="D50" i="8"/>
  <c r="D78" i="8"/>
  <c r="C50" i="8"/>
  <c r="C78" i="8"/>
  <c r="B50" i="8"/>
  <c r="B78" i="8"/>
  <c r="J45" i="8"/>
  <c r="J77" i="8"/>
  <c r="I45" i="8"/>
  <c r="I77" i="8"/>
  <c r="H45" i="8"/>
  <c r="G45" i="8"/>
  <c r="G77" i="8"/>
  <c r="E45" i="8"/>
  <c r="E77" i="8"/>
  <c r="D45" i="8"/>
  <c r="D77" i="8"/>
  <c r="C45" i="8"/>
  <c r="C77" i="8"/>
  <c r="B45" i="8"/>
  <c r="B77" i="8"/>
  <c r="F43" i="8"/>
  <c r="F45" i="8"/>
  <c r="F77" i="8"/>
  <c r="J39" i="8"/>
  <c r="I39" i="8"/>
  <c r="I76" i="8"/>
  <c r="H39" i="8"/>
  <c r="H76" i="8"/>
  <c r="G39" i="8"/>
  <c r="G76" i="8"/>
  <c r="F39" i="8"/>
  <c r="E39" i="8"/>
  <c r="E76" i="8"/>
  <c r="D39" i="8"/>
  <c r="D76" i="8"/>
  <c r="C39" i="8"/>
  <c r="C76" i="8"/>
  <c r="B39" i="8"/>
  <c r="B76" i="8"/>
  <c r="J34" i="8"/>
  <c r="J75" i="8"/>
  <c r="I34" i="8"/>
  <c r="I75" i="8"/>
  <c r="I86" i="8"/>
  <c r="H34" i="8"/>
  <c r="H75" i="8"/>
  <c r="G34" i="8"/>
  <c r="G75" i="8"/>
  <c r="F34" i="8"/>
  <c r="F75" i="8"/>
  <c r="D34" i="8"/>
  <c r="D75" i="8"/>
  <c r="C34" i="8"/>
  <c r="C75" i="8"/>
  <c r="B34" i="8"/>
  <c r="B75" i="8"/>
  <c r="E32" i="8"/>
  <c r="E34" i="8"/>
  <c r="E75" i="8"/>
  <c r="J29" i="8"/>
  <c r="J74" i="8"/>
  <c r="I29" i="8"/>
  <c r="I74" i="8"/>
  <c r="H29" i="8"/>
  <c r="H74" i="8"/>
  <c r="G29" i="8"/>
  <c r="G74" i="8"/>
  <c r="F29" i="8"/>
  <c r="F74" i="8"/>
  <c r="E29" i="8"/>
  <c r="E74" i="8"/>
  <c r="D29" i="8"/>
  <c r="D74" i="8"/>
  <c r="C29" i="8"/>
  <c r="C74" i="8"/>
  <c r="B29" i="8"/>
  <c r="B74" i="8"/>
  <c r="J24" i="8"/>
  <c r="J73" i="8"/>
  <c r="I24" i="8"/>
  <c r="I73" i="8"/>
  <c r="H24" i="8"/>
  <c r="H73" i="8"/>
  <c r="G24" i="8"/>
  <c r="G73" i="8"/>
  <c r="F24" i="8"/>
  <c r="F73" i="8"/>
  <c r="E24" i="8"/>
  <c r="E73" i="8"/>
  <c r="D24" i="8"/>
  <c r="C24" i="8"/>
  <c r="C73" i="8"/>
  <c r="B24" i="8"/>
  <c r="B73" i="8"/>
  <c r="J17" i="8"/>
  <c r="J72" i="8"/>
  <c r="I17" i="8"/>
  <c r="I72" i="8"/>
  <c r="H17" i="8"/>
  <c r="H72" i="8"/>
  <c r="G17" i="8"/>
  <c r="G72" i="8"/>
  <c r="F17" i="8"/>
  <c r="F72" i="8"/>
  <c r="E17" i="8"/>
  <c r="E72" i="8"/>
  <c r="D17" i="8"/>
  <c r="D72" i="8"/>
  <c r="C17" i="8"/>
  <c r="B17" i="8"/>
  <c r="B72" i="8"/>
  <c r="J13" i="8"/>
  <c r="J71" i="8"/>
  <c r="J82" i="8"/>
  <c r="I13" i="8"/>
  <c r="I71" i="8"/>
  <c r="H13" i="8"/>
  <c r="H71" i="8"/>
  <c r="G13" i="8"/>
  <c r="G71" i="8"/>
  <c r="F13" i="8"/>
  <c r="F71" i="8"/>
  <c r="E13" i="8"/>
  <c r="E71" i="8"/>
  <c r="D13" i="8"/>
  <c r="D71" i="8"/>
  <c r="C13" i="8"/>
  <c r="C71" i="8"/>
  <c r="B13" i="8"/>
  <c r="B71" i="8"/>
  <c r="B82" i="8"/>
  <c r="J61" i="7"/>
  <c r="I61" i="7"/>
  <c r="H61" i="7"/>
  <c r="G61" i="7"/>
  <c r="F61" i="7"/>
  <c r="E61" i="7"/>
  <c r="D61" i="7"/>
  <c r="C61" i="7"/>
  <c r="B61" i="7"/>
  <c r="A61" i="7"/>
  <c r="J60" i="7"/>
  <c r="I60" i="7"/>
  <c r="H60" i="7"/>
  <c r="G60" i="7"/>
  <c r="F60" i="7"/>
  <c r="E60" i="7"/>
  <c r="D60" i="7"/>
  <c r="C60" i="7"/>
  <c r="B60" i="7"/>
  <c r="A60" i="7"/>
  <c r="A59" i="7"/>
  <c r="A58" i="7"/>
  <c r="J57" i="7"/>
  <c r="I57" i="7"/>
  <c r="H57" i="7"/>
  <c r="G57" i="7"/>
  <c r="F57" i="7"/>
  <c r="E57" i="7"/>
  <c r="D57" i="7"/>
  <c r="C57" i="7"/>
  <c r="B57" i="7"/>
  <c r="A57" i="7"/>
  <c r="J56" i="7"/>
  <c r="I56" i="7"/>
  <c r="H56" i="7"/>
  <c r="G56" i="7"/>
  <c r="F56" i="7"/>
  <c r="E56" i="7"/>
  <c r="D56" i="7"/>
  <c r="C56" i="7"/>
  <c r="B56" i="7"/>
  <c r="A56" i="7"/>
  <c r="J55" i="7"/>
  <c r="I55" i="7"/>
  <c r="H55" i="7"/>
  <c r="G55" i="7"/>
  <c r="F55" i="7"/>
  <c r="E55" i="7"/>
  <c r="D55" i="7"/>
  <c r="C55" i="7"/>
  <c r="B55" i="7"/>
  <c r="A55" i="7"/>
  <c r="J54" i="7"/>
  <c r="I54" i="7"/>
  <c r="H54" i="7"/>
  <c r="G54" i="7"/>
  <c r="F54" i="7"/>
  <c r="E54" i="7"/>
  <c r="D54" i="7"/>
  <c r="D63" i="7"/>
  <c r="C54" i="7"/>
  <c r="B54" i="7"/>
  <c r="A54" i="7"/>
  <c r="J53" i="7"/>
  <c r="J63" i="7"/>
  <c r="I53" i="7"/>
  <c r="B53" i="7"/>
  <c r="A53" i="7"/>
  <c r="A52" i="7"/>
  <c r="J40" i="7"/>
  <c r="J59" i="7"/>
  <c r="I40" i="7"/>
  <c r="I59" i="7"/>
  <c r="H40" i="7"/>
  <c r="H59" i="7"/>
  <c r="G40" i="7"/>
  <c r="G59" i="7"/>
  <c r="F40" i="7"/>
  <c r="F59" i="7"/>
  <c r="E40" i="7"/>
  <c r="E59" i="7"/>
  <c r="D40" i="7"/>
  <c r="D59" i="7"/>
  <c r="C40" i="7"/>
  <c r="C59" i="7"/>
  <c r="B40" i="7"/>
  <c r="B59" i="7"/>
  <c r="J36" i="7"/>
  <c r="J58" i="7"/>
  <c r="I36" i="7"/>
  <c r="I58" i="7"/>
  <c r="H36" i="7"/>
  <c r="H58" i="7"/>
  <c r="G36" i="7"/>
  <c r="G58" i="7"/>
  <c r="F36" i="7"/>
  <c r="F58" i="7"/>
  <c r="D36" i="7"/>
  <c r="D58" i="7"/>
  <c r="C36" i="7"/>
  <c r="C58" i="7"/>
  <c r="B36" i="7"/>
  <c r="B58" i="7"/>
  <c r="E34" i="7"/>
  <c r="E36" i="7"/>
  <c r="E58" i="7"/>
  <c r="J17" i="7"/>
  <c r="I17" i="7"/>
  <c r="H17" i="7"/>
  <c r="H53" i="7"/>
  <c r="G17" i="7"/>
  <c r="G53" i="7"/>
  <c r="F17" i="7"/>
  <c r="F53" i="7"/>
  <c r="E17" i="7"/>
  <c r="E53" i="7"/>
  <c r="D17" i="7"/>
  <c r="D53" i="7"/>
  <c r="C17" i="7"/>
  <c r="C53" i="7"/>
  <c r="B17" i="7"/>
  <c r="J13" i="7"/>
  <c r="J52" i="7"/>
  <c r="I13" i="7"/>
  <c r="I52" i="7"/>
  <c r="I63" i="7"/>
  <c r="H13" i="7"/>
  <c r="H52" i="7"/>
  <c r="G13" i="7"/>
  <c r="G52" i="7"/>
  <c r="F13" i="7"/>
  <c r="F52" i="7"/>
  <c r="E13" i="7"/>
  <c r="E52" i="7"/>
  <c r="D13" i="7"/>
  <c r="D52" i="7"/>
  <c r="C13" i="7"/>
  <c r="C52" i="7"/>
  <c r="B13" i="7"/>
  <c r="B52" i="7"/>
  <c r="B63" i="7"/>
  <c r="C63" i="7"/>
  <c r="N63" i="7"/>
  <c r="F63" i="7"/>
  <c r="L63" i="7"/>
  <c r="G63" i="7"/>
  <c r="E63" i="7"/>
  <c r="H63" i="7"/>
  <c r="M63" i="7"/>
  <c r="K82" i="8"/>
  <c r="O82" i="8"/>
  <c r="Q63" i="7"/>
  <c r="R63" i="7"/>
  <c r="P63" i="7"/>
  <c r="I82" i="8"/>
  <c r="H86" i="8"/>
  <c r="H82" i="8"/>
  <c r="G86" i="8"/>
  <c r="G82" i="8"/>
  <c r="F86" i="8"/>
  <c r="F82" i="8"/>
  <c r="E86" i="8"/>
  <c r="E82" i="8"/>
  <c r="D86" i="8"/>
  <c r="D82" i="8"/>
  <c r="C86" i="8"/>
  <c r="C82" i="8"/>
  <c r="L82" i="8"/>
  <c r="L85" i="8"/>
  <c r="R82" i="8"/>
  <c r="Q82" i="8"/>
  <c r="F133" i="10"/>
  <c r="D133" i="10"/>
  <c r="H133" i="10"/>
  <c r="B133" i="10"/>
  <c r="G133" i="10"/>
  <c r="K133" i="10"/>
  <c r="R133" i="10"/>
  <c r="E133" i="10"/>
  <c r="I133" i="10"/>
  <c r="N133" i="10"/>
  <c r="O133" i="10"/>
  <c r="C133" i="10"/>
  <c r="J133" i="10"/>
  <c r="L133" i="10"/>
  <c r="M133" i="10"/>
  <c r="P133" i="10"/>
  <c r="Q133" i="10"/>
  <c r="F33" i="6" l="1"/>
  <c r="F31" i="6"/>
  <c r="F39" i="6"/>
  <c r="F18" i="6"/>
  <c r="F29" i="6"/>
  <c r="F35" i="6"/>
  <c r="F37" i="6"/>
  <c r="F26" i="6"/>
</calcChain>
</file>

<file path=xl/sharedStrings.xml><?xml version="1.0" encoding="utf-8"?>
<sst xmlns="http://schemas.openxmlformats.org/spreadsheetml/2006/main" count="619" uniqueCount="216">
  <si>
    <t>Christkatholische Konfessionsangehörige</t>
  </si>
  <si>
    <r>
      <t>Kirchgemeinde</t>
    </r>
    <r>
      <rPr>
        <sz val="9"/>
        <rFont val="Frutiger 55 Roman"/>
        <family val="2"/>
      </rPr>
      <t xml:space="preserve">                                                                               </t>
    </r>
    <r>
      <rPr>
        <i/>
        <sz val="9"/>
        <rFont val="Frutiger 55 Roman"/>
        <family val="2"/>
      </rPr>
      <t>politische Gemeinde</t>
    </r>
  </si>
  <si>
    <t>in %</t>
  </si>
  <si>
    <r>
      <t>Bezirke</t>
    </r>
    <r>
      <rPr>
        <b/>
        <i/>
        <sz val="10"/>
        <rFont val="Frutiger 55 Roman"/>
        <family val="2"/>
      </rPr>
      <t xml:space="preserve"> </t>
    </r>
    <r>
      <rPr>
        <b/>
        <sz val="9"/>
        <rFont val="Frutiger 55 Roman"/>
        <family val="2"/>
      </rPr>
      <t>Solothurn, Lebern, Bucheggberg und Wasseramt</t>
    </r>
  </si>
  <si>
    <t>Solothurn</t>
  </si>
  <si>
    <t>Grenchen</t>
  </si>
  <si>
    <t>Grenchen, Bettlach, Selzach</t>
  </si>
  <si>
    <r>
      <t>Bezirke</t>
    </r>
    <r>
      <rPr>
        <b/>
        <i/>
        <sz val="10"/>
        <rFont val="Frutiger 55 Roman"/>
        <family val="2"/>
      </rPr>
      <t xml:space="preserve"> </t>
    </r>
    <r>
      <rPr>
        <b/>
        <sz val="9"/>
        <rFont val="Frutiger 55 Roman"/>
        <family val="2"/>
      </rPr>
      <t>Thal, Gäu, Olten und Gösgen</t>
    </r>
  </si>
  <si>
    <t>Schönenwerd-Niedergösgen</t>
  </si>
  <si>
    <t>Trimbach</t>
  </si>
  <si>
    <t>Total christkatholische Konfessionsangehörige</t>
  </si>
  <si>
    <t>Römisch-katholische Konfessionsangehörige</t>
  </si>
  <si>
    <r>
      <t>Kirchgemeinde</t>
    </r>
    <r>
      <rPr>
        <sz val="9"/>
        <rFont val="Frutiger 55 Roman"/>
        <family val="2"/>
      </rPr>
      <t xml:space="preserve">                                                                                  </t>
    </r>
    <r>
      <rPr>
        <i/>
        <sz val="9"/>
        <rFont val="Frutiger 55 Roman"/>
        <family val="2"/>
      </rPr>
      <t>politische Gemeinde</t>
    </r>
  </si>
  <si>
    <r>
      <t>Bezirke</t>
    </r>
    <r>
      <rPr>
        <b/>
        <sz val="9"/>
        <rFont val="Frutiger 55 Roman"/>
        <family val="2"/>
      </rPr>
      <t xml:space="preserve"> Solothurn und Lebern</t>
    </r>
  </si>
  <si>
    <t>Bellach</t>
  </si>
  <si>
    <t>Bettlach</t>
  </si>
  <si>
    <t>Flumenthal</t>
  </si>
  <si>
    <t>Günsberg</t>
  </si>
  <si>
    <t>Oberdorf</t>
  </si>
  <si>
    <t>Langendorf, Lommiswil, Oberdorf</t>
  </si>
  <si>
    <t>Selzach</t>
  </si>
  <si>
    <t>St. Niklaus</t>
  </si>
  <si>
    <r>
      <t>Bezirke</t>
    </r>
    <r>
      <rPr>
        <b/>
        <sz val="11"/>
        <rFont val="Frutiger 55 Roman"/>
        <family val="2"/>
      </rPr>
      <t xml:space="preserve"> </t>
    </r>
    <r>
      <rPr>
        <b/>
        <sz val="9"/>
        <rFont val="Frutiger 55 Roman"/>
        <family val="2"/>
      </rPr>
      <t>Wasseramt und Bucheggberg</t>
    </r>
  </si>
  <si>
    <t>Aeschi</t>
  </si>
  <si>
    <t>Deitingen</t>
  </si>
  <si>
    <t>Derendingen</t>
  </si>
  <si>
    <t>Luterbach</t>
  </si>
  <si>
    <t>Subingen</t>
  </si>
  <si>
    <t>Zuchwil</t>
  </si>
  <si>
    <r>
      <t>Bezirk</t>
    </r>
    <r>
      <rPr>
        <b/>
        <sz val="9"/>
        <rFont val="Frutiger 55 Roman"/>
        <family val="2"/>
      </rPr>
      <t xml:space="preserve"> Thal</t>
    </r>
  </si>
  <si>
    <t>Aedermannsdorf</t>
  </si>
  <si>
    <t>Balsthal</t>
  </si>
  <si>
    <t>Herbetswil</t>
  </si>
  <si>
    <t>Holderbank</t>
  </si>
  <si>
    <t>Laupersdorf</t>
  </si>
  <si>
    <t>Matzendorf</t>
  </si>
  <si>
    <t>Mümliswil</t>
  </si>
  <si>
    <t>Ramiswil</t>
  </si>
  <si>
    <t>Egerkingen</t>
  </si>
  <si>
    <t>Härkingen</t>
  </si>
  <si>
    <t>Kestenholz</t>
  </si>
  <si>
    <t>Neuendorf</t>
  </si>
  <si>
    <t>Niederbuchsiten</t>
  </si>
  <si>
    <t>Oberbuchsiten</t>
  </si>
  <si>
    <t>Oensingen</t>
  </si>
  <si>
    <t>Wolfwil</t>
  </si>
  <si>
    <t>Dulliken</t>
  </si>
  <si>
    <t>Fulenbach</t>
  </si>
  <si>
    <t>Gretzenbach</t>
  </si>
  <si>
    <t>Däniken, Gretzenbach</t>
  </si>
  <si>
    <t>Gunzgen</t>
  </si>
  <si>
    <t>Hägendorf-Rickenbach</t>
  </si>
  <si>
    <t>Hägendorf, Rickenbach</t>
  </si>
  <si>
    <t>Olten</t>
  </si>
  <si>
    <t>Olten, Starrkirch-Wil</t>
  </si>
  <si>
    <t>Schönenwerd</t>
  </si>
  <si>
    <t>Eppenberg-Wöschnau, Schönenwerd</t>
  </si>
  <si>
    <t>Walterswil-Rothacker</t>
  </si>
  <si>
    <t>Wangen</t>
  </si>
  <si>
    <t>Erlinsbach</t>
  </si>
  <si>
    <t>Ifenthal</t>
  </si>
  <si>
    <t>Hauenstein-Ifenthal</t>
  </si>
  <si>
    <t>Kienberg</t>
  </si>
  <si>
    <t>Lostorf</t>
  </si>
  <si>
    <t>Niedergösgen</t>
  </si>
  <si>
    <t>Obergösgen</t>
  </si>
  <si>
    <t>Stüsslingen</t>
  </si>
  <si>
    <t>Winznau</t>
  </si>
  <si>
    <t>Büren</t>
  </si>
  <si>
    <t>Dornach</t>
  </si>
  <si>
    <t>Gempen</t>
  </si>
  <si>
    <t>Hochwald</t>
  </si>
  <si>
    <t>Hofstetten-Flüh</t>
  </si>
  <si>
    <t>Metzerlen</t>
  </si>
  <si>
    <t>Rodersdorf</t>
  </si>
  <si>
    <t>Seewen</t>
  </si>
  <si>
    <t>Nuglar-St. Pantaleon</t>
  </si>
  <si>
    <t>Witterswil</t>
  </si>
  <si>
    <t>Bättwil, Witterswil</t>
  </si>
  <si>
    <t>Bärschwil</t>
  </si>
  <si>
    <t>Beinwil</t>
  </si>
  <si>
    <t>Breitenbach</t>
  </si>
  <si>
    <t>Büsserach</t>
  </si>
  <si>
    <t>Erschwil</t>
  </si>
  <si>
    <t>Grindel</t>
  </si>
  <si>
    <t>Himmelried</t>
  </si>
  <si>
    <t>Kleinlützel</t>
  </si>
  <si>
    <t>Meltingen</t>
  </si>
  <si>
    <t>Nunningen, Zullwil</t>
  </si>
  <si>
    <t>Total römisch-katholische Konfessionsangehörige</t>
  </si>
  <si>
    <t>Evangelisch-reformierte Konfessionsangehörige</t>
  </si>
  <si>
    <r>
      <t>Kirchgemeinde</t>
    </r>
    <r>
      <rPr>
        <sz val="9"/>
        <rFont val="Frutiger 55 Roman"/>
        <family val="2"/>
      </rPr>
      <t xml:space="preserve">                                                                                     </t>
    </r>
    <r>
      <rPr>
        <i/>
        <sz val="9"/>
        <rFont val="Frutiger 55 Roman"/>
        <family val="2"/>
      </rPr>
      <t>politische Gemeinde</t>
    </r>
  </si>
  <si>
    <t>Grenchen-Bettlach</t>
  </si>
  <si>
    <r>
      <t>Bezirk</t>
    </r>
    <r>
      <rPr>
        <b/>
        <sz val="9"/>
        <rFont val="Frutiger 55 Roman"/>
        <family val="2"/>
      </rPr>
      <t xml:space="preserve"> Bucheggberg</t>
    </r>
  </si>
  <si>
    <t>Aetingen-Mühledorf</t>
  </si>
  <si>
    <t>Lüsslingen</t>
  </si>
  <si>
    <t>Messen</t>
  </si>
  <si>
    <t>Oberwil</t>
  </si>
  <si>
    <r>
      <t>Bezirk</t>
    </r>
    <r>
      <rPr>
        <b/>
        <sz val="9"/>
        <rFont val="Frutiger 55 Roman"/>
        <family val="2"/>
      </rPr>
      <t xml:space="preserve"> Wasseramt</t>
    </r>
  </si>
  <si>
    <t>Biberist-Gerlafingen</t>
  </si>
  <si>
    <r>
      <t xml:space="preserve">Bezirke </t>
    </r>
    <r>
      <rPr>
        <b/>
        <sz val="9"/>
        <rFont val="Frutiger 55 Roman"/>
        <family val="2"/>
      </rPr>
      <t>Gäu, Olten und Gösgen</t>
    </r>
  </si>
  <si>
    <t>Gäu</t>
  </si>
  <si>
    <t>Oensingen, Kestenholz</t>
  </si>
  <si>
    <t>Niederamt</t>
  </si>
  <si>
    <r>
      <t>Bezirk</t>
    </r>
    <r>
      <rPr>
        <b/>
        <sz val="11"/>
        <rFont val="Frutiger 55 Roman"/>
        <family val="2"/>
      </rPr>
      <t xml:space="preserve"> </t>
    </r>
    <r>
      <rPr>
        <b/>
        <sz val="9"/>
        <rFont val="Frutiger 55 Roman"/>
        <family val="2"/>
      </rPr>
      <t>Dorneck</t>
    </r>
  </si>
  <si>
    <t>Dornach-Gempen-Hochwald</t>
  </si>
  <si>
    <t>Dornach, Gempen, Hochwald</t>
  </si>
  <si>
    <t>Leimenthal</t>
  </si>
  <si>
    <r>
      <t>Bezirk</t>
    </r>
    <r>
      <rPr>
        <b/>
        <sz val="9"/>
        <rFont val="Frutiger 55 Roman"/>
        <family val="2"/>
      </rPr>
      <t xml:space="preserve"> Thierstein</t>
    </r>
  </si>
  <si>
    <t>Thierstein</t>
  </si>
  <si>
    <t>Total reformierte Konfessionsangehörige</t>
  </si>
  <si>
    <t>Erlinsbach SO</t>
  </si>
  <si>
    <t>Thal</t>
  </si>
  <si>
    <t>Bättwil, Hofstetten-Flüh, Metzerlen-Mariastein, Rodersdorf, Witterswil</t>
  </si>
  <si>
    <t>Metzerlen-Mariastein</t>
  </si>
  <si>
    <t>Bärschwil, Beinwil, Breitenbach, Büsserach, Erschwil, Fehren, Grindel, Himmelried, Meltingen, Nunningen, Zullwil</t>
  </si>
  <si>
    <t>Region Olten</t>
  </si>
  <si>
    <t>Wasseramt</t>
  </si>
  <si>
    <t>Lüsslingen-Nennigkofen, Lüterkofen-Ichertswil</t>
  </si>
  <si>
    <r>
      <rPr>
        <sz val="8"/>
        <rFont val="Frutiger 55 Roman"/>
      </rPr>
      <t>Solothurnische Gemeinden:</t>
    </r>
    <r>
      <rPr>
        <i/>
        <sz val="8"/>
        <rFont val="Frutiger 55 Roman"/>
        <family val="2"/>
      </rPr>
      <t xml:space="preserve"> Ortsteil Gächliwil, Messen</t>
    </r>
  </si>
  <si>
    <t>Amt für Gemeinden AGEM</t>
  </si>
  <si>
    <t xml:space="preserve">               Abteilung Gemeindefinanzen</t>
  </si>
  <si>
    <t xml:space="preserve">Massgebend für den Vollzug des Finanzausgleichs sowie die jährliche Puplikation  </t>
  </si>
  <si>
    <t>Christ. kath.</t>
  </si>
  <si>
    <t xml:space="preserve">Bestand </t>
  </si>
  <si>
    <t>Kirchgemeinden</t>
  </si>
  <si>
    <t>per</t>
  </si>
  <si>
    <t>nach Bezirk</t>
  </si>
  <si>
    <t>SOLOTHURN</t>
  </si>
  <si>
    <t>Total Bezirk</t>
  </si>
  <si>
    <t>LEBERN</t>
  </si>
  <si>
    <t>BUCHEGGBERG</t>
  </si>
  <si>
    <t>WASSERAMT</t>
  </si>
  <si>
    <t>THAL</t>
  </si>
  <si>
    <t>GÄU</t>
  </si>
  <si>
    <t>OLTEN</t>
  </si>
  <si>
    <t>Hägendorf-Thal-G</t>
  </si>
  <si>
    <t>Olten-Starrkirch</t>
  </si>
  <si>
    <t>Schönenwerd-N</t>
  </si>
  <si>
    <t>GÖSGEN</t>
  </si>
  <si>
    <t>DORNECK</t>
  </si>
  <si>
    <t>THIERSTEIN</t>
  </si>
  <si>
    <t>BEZIRKE</t>
  </si>
  <si>
    <t>TOTAL</t>
  </si>
  <si>
    <t>Bestand der Konfessionsangehörigen der Ev. ref. Kirchgemeinden</t>
  </si>
  <si>
    <t>Ev. ref.</t>
  </si>
  <si>
    <t>Gäu-Egerkingen</t>
  </si>
  <si>
    <t>Oensingen-K</t>
  </si>
  <si>
    <t>Kienberg ab 2004</t>
  </si>
  <si>
    <t>Soloth.-Leimental</t>
  </si>
  <si>
    <t>Bestand der Konfessionsangehörigen der Röm. kath. Kirchgemeinden</t>
  </si>
  <si>
    <t xml:space="preserve">Massgebend für den Vollzug des Finanzausgleichs sowie die jährliche Publikation  </t>
  </si>
  <si>
    <t>Röm. kath.</t>
  </si>
  <si>
    <t>Aedermansdorf</t>
  </si>
  <si>
    <t>Hägendorf</t>
  </si>
  <si>
    <t>Kappel b.O.</t>
  </si>
  <si>
    <t>Walterswil</t>
  </si>
  <si>
    <t>Wangen b.O.</t>
  </si>
  <si>
    <t>Ifenthal-Hauenstein</t>
  </si>
  <si>
    <t>-</t>
  </si>
  <si>
    <t>Welschenrohr-Gänsbrunnen</t>
  </si>
  <si>
    <t>Welschenrohr-Gänsbrunnen (ab 01.01.2017)</t>
  </si>
  <si>
    <r>
      <t>Bezirk</t>
    </r>
    <r>
      <rPr>
        <b/>
        <sz val="9"/>
        <rFont val="Frutiger 55 Roman"/>
        <family val="2"/>
      </rPr>
      <t xml:space="preserve"> Thal und Gäu</t>
    </r>
  </si>
  <si>
    <r>
      <t>Bezirk</t>
    </r>
    <r>
      <rPr>
        <b/>
        <sz val="11"/>
        <rFont val="Frutiger 55 Roman"/>
        <family val="2"/>
      </rPr>
      <t xml:space="preserve"> </t>
    </r>
    <r>
      <rPr>
        <b/>
        <sz val="9"/>
        <rFont val="Frutiger 55 Roman"/>
        <family val="2"/>
      </rPr>
      <t>Olten und Gösgen</t>
    </r>
  </si>
  <si>
    <r>
      <t>Bezirk</t>
    </r>
    <r>
      <rPr>
        <b/>
        <sz val="9"/>
        <rFont val="Frutiger 55 Roman"/>
        <family val="2"/>
      </rPr>
      <t xml:space="preserve"> Dorneck und Thierstein</t>
    </r>
  </si>
  <si>
    <t>Bestand</t>
  </si>
  <si>
    <t>Trimbach-Wisen</t>
  </si>
  <si>
    <t>Oberkirch/Nunningen/Zullwil</t>
  </si>
  <si>
    <t>Trimbach-Wisen (ab 01.01.2018)</t>
  </si>
  <si>
    <t>Trimbach (bis 31.12.2017)</t>
  </si>
  <si>
    <t>Wisen (bis 31.12.2017)</t>
  </si>
  <si>
    <t>Wasseramt West-Bucheggberg (ab 01.01.2021)</t>
  </si>
  <si>
    <t>Kriegstetten (bis 31.12.2020)</t>
  </si>
  <si>
    <t>Gänsbrunnen (bis 31.12.2016)</t>
  </si>
  <si>
    <t>Welschenrohr (bis 31.12.2016)</t>
  </si>
  <si>
    <t>St. Pantaleon</t>
  </si>
  <si>
    <t>Büren-Nuglar-St. Pantaleon-Seewen</t>
  </si>
  <si>
    <t>Total nach Synode</t>
  </si>
  <si>
    <t>Bezirkssynode Kanton Solothurn</t>
  </si>
  <si>
    <t>Kirche Kanton Solothurn</t>
  </si>
  <si>
    <t>Seelenzahlen 2021 im Kanton Solothurn</t>
  </si>
  <si>
    <t>Ver-
änderung 2020/21</t>
  </si>
  <si>
    <t>Biberist (bis 31.12.2020)</t>
  </si>
  <si>
    <t>Aeschi, Balm bei Günsberg, Bellach, Biberist, Biezwil, Bolken, Buchegg, Deitingen, Derendingen, Drei Höfe, Etziken, Feldbrunnen-St. Niklaus, Flumenthal, Gerlafingen, Günsberg, Halten, Horriwil, Hubersdorf, Hüniken, Kammersrohr, Kriegstetten, Langendorf, Lohn-Ammannsegg, Lommiswil, Luterbach, Lüterkofen-Ichertswil, Lüterswil-Gächliwil, Lüsslingen-Nennigkofen, Messen, Oberdorf, Obergerlafingen, Oekingen, Recherswil, Riedholz, Rüttenen, Schnottwil, Solothurn, Subingen, Unterramsern, Zuchwil</t>
  </si>
  <si>
    <t>Aedermannsdorf, Balsthal, Boningen, Dulliken, Egerkingen, Fulenbach, Gunzgen, Hauenstein-Ifenthal, Hägendorf, Härkingen, Herbetswil, Holderbank, Kappel, Kestenholz, Laupersdorf, Matzendorf, Mümliswil-Ramiswil, Neuendorf, Niederbuchsiten, Oberbuchsiten, Oensingen, Olten, Rickenbach, Starrkirch-Wil, Trimbach, Wangen, Welschenrohr-Gänsbrunnen, Winznau, Wisen, Wolfwil</t>
  </si>
  <si>
    <t>Däniken, Eppenberg-Wöschnau, Erlinsbach SO, Gretzenbach, Lostorf, Niedergösgen, Obergösgen, Schönenwerd, Stüsslingen, Walterswil</t>
  </si>
  <si>
    <t>Solothurn: exkl. Ortsteil Steingrubenquartier</t>
  </si>
  <si>
    <t>Flumenthal, Hubersdorf, Kammersrohr: exkl. vorderer und hinterer Mattenhof</t>
  </si>
  <si>
    <t>Balm bei Günsberg, Günsberg, Kammersrohr: Ortsteil vorderer und hinterer Mattenhof, Riedholz: Ortsteil Niederwil</t>
  </si>
  <si>
    <t>Feldbrunnen-St. Niklaus, Riedholz: exkl. Ortsteil Niederwil, Rüttenen, Solothurn: Ortsteil Steingrubenquartier</t>
  </si>
  <si>
    <t>Aeschi, Bolken, Drei Höfe: Ortsteil Winistorf,  Etziken, Hüniken,</t>
  </si>
  <si>
    <t>Wasseramt West - Bucheggberg</t>
  </si>
  <si>
    <t>Biberist, Biezwil, Buchegg, Drei Höfe: Ortsteile Heinrichswil und Hersiwil, Gerlafingen, Halten, Horriwil, Kriegstetten, Lohn-Ammannsegg, Lüsslingen-Nennigkofen, Lüterkofen-Ichertswil, Lüterswil-Gächliwil, Messen, Obergerlafingen, Oekingen, Recherswil, Schnottwil, Unterramsern</t>
  </si>
  <si>
    <t>Mümliswil-Ramiswil: Ortsteil Mümliswil</t>
  </si>
  <si>
    <t>Mümliswil-Ramiswil: Ortsteil Ramiswil</t>
  </si>
  <si>
    <t>Kappel</t>
  </si>
  <si>
    <t>Boningen, Kappel</t>
  </si>
  <si>
    <t>Trimbach, Wisen</t>
  </si>
  <si>
    <t>Breitenbach, Fehren, Himmelried: Ortsteil Schindelboden</t>
  </si>
  <si>
    <t>Himmelried: ohne Ortsteil Schindelbode</t>
  </si>
  <si>
    <t>Oberkirch</t>
  </si>
  <si>
    <t>Bettlach, Grenchen</t>
  </si>
  <si>
    <t>Balm bei Günsberg, Bellach, Feldbrunnen-St. Niklaus, Flumenthal, Günsberg, Hubersdorf, Kammersrohr, Langendorf, Lommiswil, Oberdorf, Riedholz, Rüttenen, Selzach, Solothurn</t>
  </si>
  <si>
    <t>Biberist, Gerlafingen, Lohn-Ammannsegg, Obergerlafingen</t>
  </si>
  <si>
    <t>Aeschi, Bolken, Deitingen, Derendingen, Drei Höfe, Etziken, Halten, Horriwil; hüniken, Kriegstetten, Luterbach, Oekingen, Recherswil, Subingen, Zuchwil</t>
  </si>
  <si>
    <t>Aedermannsdorf, Balsthal, Herbetswil, Holderbank, Laupersdorf, Matzendorf, Mümliswil-Ramiswil, Welschenrohr-Gänsbrunnen</t>
  </si>
  <si>
    <t>Egerkingen, Gunzgen, Härkingen, Neuendorf, Niederbuchsiten, Oberbuchsiten, Wolfwil</t>
  </si>
  <si>
    <t>Boningen, Dulliken, Hauenstein-Ifenthal, Hägendorf, Kappel, Olten, Rickenbach, Starrkirch-Wil, Trimbach, Walterswil, Wangen, Winznau, Wisen</t>
  </si>
  <si>
    <t>Däniken, Eppenberg-Wöschnau, Gretzenbach, Lostorf, Niedergösgen, Obergösgen, Schönenwerd, Stüsslingen</t>
  </si>
  <si>
    <t>Büren-Nuglar-St.Pantaleon-Seewen</t>
  </si>
  <si>
    <t>Büren, Nuglar-St.Pantaleon, Seewen</t>
  </si>
  <si>
    <t>Buchegg; Ortsteile Aetigkofen, Aetingen, Brügglen, Hessigkofen, Küttigkofen, Kyburg-Buchegg, Mühledorf, Tscheppach, Unterramsern</t>
  </si>
  <si>
    <r>
      <rPr>
        <sz val="8"/>
        <rFont val="Frutiger 55 Roman"/>
      </rPr>
      <t>Solothurnische Gemeinden:</t>
    </r>
    <r>
      <rPr>
        <i/>
        <sz val="8"/>
        <rFont val="Frutiger 55 Roman"/>
        <family val="2"/>
      </rPr>
      <t xml:space="preserve"> Buchegg: Ortsteile Bibern und Gossliwil, Biezwil, Lüterswil-Gächliwil: Ortsteil Lüterswil, Schnottwil</t>
    </r>
  </si>
  <si>
    <t>Seewen (bis 31.12.2019)</t>
  </si>
  <si>
    <t>Oristal (bis 31.12.2019)</t>
  </si>
  <si>
    <t>Bestand der Konfessionsangehörigen der Christkatholischen Kirchgemeinden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</si>
</sst>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0.0"/>
    <numFmt numFmtId="165" formatCode="_ * #,##0_ ;_ * \-#,##0_ ;_ * &quot;-&quot;??_ ;_ @_ "/>
    <numFmt numFmtId="166" formatCode="0_ ;[Red]\-0\ "/>
    <numFmt numFmtId="167" formatCode="#,##0_ ;[Red]\-#,##0\ "/>
  </numFmts>
  <fonts count="23">
    <font>
      <sz val="10"/>
      <name val="Frutiger 55 Roman"/>
    </font>
    <font>
      <sz val="10"/>
      <name val="Frutiger 55 Roman"/>
    </font>
    <font>
      <b/>
      <sz val="11"/>
      <name val="Frutiger 55 Roman"/>
      <family val="2"/>
    </font>
    <font>
      <sz val="10"/>
      <name val="Frutiger 55 Roman"/>
      <family val="2"/>
    </font>
    <font>
      <sz val="9"/>
      <name val="Frutiger 55 Roman"/>
      <family val="2"/>
    </font>
    <font>
      <b/>
      <sz val="10"/>
      <name val="Frutiger 55 Roman"/>
      <family val="2"/>
    </font>
    <font>
      <b/>
      <sz val="12"/>
      <name val="Frutiger 55 Roman"/>
      <family val="2"/>
    </font>
    <font>
      <b/>
      <sz val="9"/>
      <name val="Frutiger 55 Roman"/>
      <family val="2"/>
    </font>
    <font>
      <i/>
      <sz val="9"/>
      <name val="Frutiger 55 Roman"/>
      <family val="2"/>
    </font>
    <font>
      <b/>
      <i/>
      <sz val="10"/>
      <name val="Frutiger 55 Roman"/>
      <family val="2"/>
    </font>
    <font>
      <i/>
      <sz val="8"/>
      <name val="Frutiger 55 Roman"/>
      <family val="2"/>
    </font>
    <font>
      <i/>
      <sz val="10"/>
      <name val="Frutiger 55 Roman"/>
      <family val="2"/>
    </font>
    <font>
      <sz val="8"/>
      <name val="Frutiger 55 Roman"/>
      <family val="2"/>
    </font>
    <font>
      <b/>
      <sz val="14"/>
      <name val="Frutiger 55 Roman"/>
      <family val="2"/>
    </font>
    <font>
      <sz val="9"/>
      <name val="Frutiger 55 Roman"/>
    </font>
    <font>
      <i/>
      <sz val="8"/>
      <name val="Frutiger 55 Roman"/>
    </font>
    <font>
      <sz val="8"/>
      <name val="Frutiger 55 Roman"/>
    </font>
    <font>
      <sz val="10"/>
      <name val="MS Sans Serif"/>
    </font>
    <font>
      <sz val="14"/>
      <name val="Frutiger 55 Roman"/>
      <family val="2"/>
    </font>
    <font>
      <sz val="12"/>
      <name val="Frutiger 55 Roman"/>
      <family val="2"/>
    </font>
    <font>
      <sz val="12"/>
      <color indexed="10"/>
      <name val="Frutiger 55 Roman"/>
      <family val="2"/>
    </font>
    <font>
      <b/>
      <sz val="12"/>
      <name val="Frutiger 55 Roman"/>
    </font>
    <font>
      <sz val="12"/>
      <name val="Frutiger 55 Roman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7" fillId="0" borderId="0"/>
  </cellStyleXfs>
  <cellXfs count="178">
    <xf numFmtId="0" fontId="0" fillId="0" borderId="0" xfId="0"/>
    <xf numFmtId="0" fontId="3" fillId="0" borderId="0" xfId="0" applyFont="1" applyAlignment="1">
      <alignment horizontal="justify" vertical="top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6" fillId="0" borderId="0" xfId="0" applyFont="1"/>
    <xf numFmtId="0" fontId="3" fillId="0" borderId="0" xfId="0" applyFont="1" applyBorder="1"/>
    <xf numFmtId="0" fontId="3" fillId="0" borderId="4" xfId="0" applyFont="1" applyBorder="1"/>
    <xf numFmtId="0" fontId="3" fillId="0" borderId="8" xfId="0" applyFont="1" applyBorder="1"/>
    <xf numFmtId="0" fontId="3" fillId="0" borderId="0" xfId="0" applyFont="1" applyBorder="1" applyAlignment="1">
      <alignment horizontal="justify" vertical="top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3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justify" vertical="top"/>
    </xf>
    <xf numFmtId="3" fontId="4" fillId="0" borderId="11" xfId="0" applyNumberFormat="1" applyFont="1" applyFill="1" applyBorder="1" applyAlignment="1">
      <alignment horizontal="center"/>
    </xf>
    <xf numFmtId="3" fontId="4" fillId="0" borderId="7" xfId="0" applyNumberFormat="1" applyFont="1" applyFill="1" applyBorder="1" applyAlignment="1">
      <alignment horizontal="center"/>
    </xf>
    <xf numFmtId="1" fontId="4" fillId="0" borderId="11" xfId="0" applyNumberFormat="1" applyFont="1" applyFill="1" applyBorder="1" applyAlignment="1">
      <alignment horizontal="center"/>
    </xf>
    <xf numFmtId="0" fontId="3" fillId="0" borderId="0" xfId="0" applyFont="1" applyFill="1"/>
    <xf numFmtId="0" fontId="5" fillId="2" borderId="0" xfId="0" applyFont="1" applyFill="1" applyAlignment="1">
      <alignment horizontal="left"/>
    </xf>
    <xf numFmtId="0" fontId="3" fillId="2" borderId="12" xfId="0" applyFont="1" applyFill="1" applyBorder="1" applyAlignment="1">
      <alignment horizontal="justify" vertical="top"/>
    </xf>
    <xf numFmtId="0" fontId="3" fillId="2" borderId="13" xfId="0" applyFont="1" applyFill="1" applyBorder="1" applyAlignment="1">
      <alignment horizontal="justify" vertical="top"/>
    </xf>
    <xf numFmtId="3" fontId="3" fillId="2" borderId="14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left"/>
    </xf>
    <xf numFmtId="0" fontId="3" fillId="3" borderId="12" xfId="0" applyFont="1" applyFill="1" applyBorder="1"/>
    <xf numFmtId="0" fontId="3" fillId="3" borderId="13" xfId="0" applyFont="1" applyFill="1" applyBorder="1"/>
    <xf numFmtId="164" fontId="3" fillId="3" borderId="14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left"/>
    </xf>
    <xf numFmtId="0" fontId="3" fillId="4" borderId="12" xfId="0" applyFont="1" applyFill="1" applyBorder="1" applyAlignment="1">
      <alignment horizontal="justify" vertical="top"/>
    </xf>
    <xf numFmtId="0" fontId="3" fillId="4" borderId="13" xfId="0" applyFont="1" applyFill="1" applyBorder="1" applyAlignment="1">
      <alignment horizontal="justify" vertical="top"/>
    </xf>
    <xf numFmtId="0" fontId="6" fillId="3" borderId="0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/>
    <xf numFmtId="0" fontId="6" fillId="4" borderId="8" xfId="0" applyFont="1" applyFill="1" applyBorder="1" applyAlignment="1">
      <alignment horizontal="left"/>
    </xf>
    <xf numFmtId="0" fontId="4" fillId="4" borderId="8" xfId="0" applyFont="1" applyFill="1" applyBorder="1" applyAlignment="1">
      <alignment horizontal="center"/>
    </xf>
    <xf numFmtId="0" fontId="4" fillId="4" borderId="8" xfId="0" applyFont="1" applyFill="1" applyBorder="1"/>
    <xf numFmtId="0" fontId="6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7" fillId="2" borderId="0" xfId="0" applyFont="1" applyFill="1"/>
    <xf numFmtId="0" fontId="3" fillId="0" borderId="0" xfId="0" applyFont="1" applyFill="1" applyBorder="1" applyAlignment="1">
      <alignment horizontal="justify" vertical="top"/>
    </xf>
    <xf numFmtId="3" fontId="14" fillId="0" borderId="11" xfId="0" applyNumberFormat="1" applyFont="1" applyFill="1" applyBorder="1" applyAlignment="1">
      <alignment horizontal="center"/>
    </xf>
    <xf numFmtId="0" fontId="6" fillId="0" borderId="0" xfId="2" applyFont="1" applyBorder="1"/>
    <xf numFmtId="3" fontId="18" fillId="0" borderId="0" xfId="2" applyNumberFormat="1" applyFont="1" applyAlignment="1">
      <alignment horizontal="right"/>
    </xf>
    <xf numFmtId="2" fontId="18" fillId="0" borderId="0" xfId="2" applyNumberFormat="1" applyFont="1" applyAlignment="1">
      <alignment horizontal="right"/>
    </xf>
    <xf numFmtId="0" fontId="18" fillId="0" borderId="0" xfId="2" applyFont="1" applyAlignment="1">
      <alignment horizontal="left"/>
    </xf>
    <xf numFmtId="1" fontId="18" fillId="0" borderId="0" xfId="2" applyNumberFormat="1" applyFont="1"/>
    <xf numFmtId="0" fontId="18" fillId="0" borderId="0" xfId="2" applyFont="1"/>
    <xf numFmtId="0" fontId="19" fillId="0" borderId="0" xfId="2" applyFont="1"/>
    <xf numFmtId="3" fontId="19" fillId="0" borderId="0" xfId="2" applyNumberFormat="1" applyFont="1" applyAlignment="1">
      <alignment horizontal="right"/>
    </xf>
    <xf numFmtId="2" fontId="19" fillId="0" borderId="0" xfId="2" applyNumberFormat="1" applyFont="1" applyAlignment="1">
      <alignment horizontal="right"/>
    </xf>
    <xf numFmtId="0" fontId="19" fillId="0" borderId="0" xfId="2" applyFont="1" applyAlignment="1">
      <alignment horizontal="left"/>
    </xf>
    <xf numFmtId="1" fontId="19" fillId="0" borderId="0" xfId="2" applyNumberFormat="1" applyFont="1"/>
    <xf numFmtId="0" fontId="6" fillId="0" borderId="0" xfId="2" applyFont="1"/>
    <xf numFmtId="3" fontId="6" fillId="0" borderId="0" xfId="2" applyNumberFormat="1" applyFont="1" applyAlignment="1">
      <alignment horizontal="right"/>
    </xf>
    <xf numFmtId="14" fontId="6" fillId="0" borderId="0" xfId="2" applyNumberFormat="1" applyFont="1" applyAlignment="1">
      <alignment horizontal="right"/>
    </xf>
    <xf numFmtId="3" fontId="19" fillId="0" borderId="0" xfId="2" applyNumberFormat="1" applyFont="1"/>
    <xf numFmtId="2" fontId="20" fillId="0" borderId="0" xfId="2" applyNumberFormat="1" applyFont="1"/>
    <xf numFmtId="3" fontId="6" fillId="0" borderId="0" xfId="2" applyNumberFormat="1" applyFont="1"/>
    <xf numFmtId="3" fontId="19" fillId="5" borderId="0" xfId="2" applyNumberFormat="1" applyFont="1" applyFill="1" applyAlignment="1">
      <alignment horizontal="right"/>
    </xf>
    <xf numFmtId="0" fontId="19" fillId="0" borderId="0" xfId="2" applyFont="1" applyAlignment="1">
      <alignment horizontal="right"/>
    </xf>
    <xf numFmtId="0" fontId="12" fillId="0" borderId="0" xfId="2" applyFont="1"/>
    <xf numFmtId="3" fontId="12" fillId="0" borderId="0" xfId="2" applyNumberFormat="1" applyFont="1" applyAlignment="1">
      <alignment horizontal="right"/>
    </xf>
    <xf numFmtId="2" fontId="12" fillId="0" borderId="0" xfId="2" applyNumberFormat="1" applyFont="1" applyAlignment="1">
      <alignment horizontal="right"/>
    </xf>
    <xf numFmtId="0" fontId="12" fillId="0" borderId="0" xfId="2" applyFont="1" applyAlignment="1">
      <alignment horizontal="right"/>
    </xf>
    <xf numFmtId="1" fontId="12" fillId="0" borderId="0" xfId="2" applyNumberFormat="1" applyFont="1"/>
    <xf numFmtId="0" fontId="18" fillId="0" borderId="0" xfId="2" applyFont="1" applyAlignment="1">
      <alignment horizontal="right"/>
    </xf>
    <xf numFmtId="0" fontId="6" fillId="0" borderId="0" xfId="2" applyFont="1" applyAlignment="1">
      <alignment horizontal="right"/>
    </xf>
    <xf numFmtId="1" fontId="6" fillId="0" borderId="0" xfId="2" applyNumberFormat="1" applyFont="1" applyAlignment="1">
      <alignment horizontal="right"/>
    </xf>
    <xf numFmtId="1" fontId="19" fillId="0" borderId="0" xfId="2" applyNumberFormat="1" applyFont="1" applyAlignment="1">
      <alignment horizontal="right"/>
    </xf>
    <xf numFmtId="3" fontId="3" fillId="0" borderId="0" xfId="0" applyNumberFormat="1" applyFont="1" applyBorder="1"/>
    <xf numFmtId="165" fontId="3" fillId="3" borderId="12" xfId="1" applyNumberFormat="1" applyFont="1" applyFill="1" applyBorder="1" applyAlignment="1">
      <alignment horizontal="center"/>
    </xf>
    <xf numFmtId="3" fontId="19" fillId="0" borderId="0" xfId="2" applyNumberFormat="1" applyFont="1" applyFill="1"/>
    <xf numFmtId="164" fontId="4" fillId="6" borderId="14" xfId="0" applyNumberFormat="1" applyFont="1" applyFill="1" applyBorder="1" applyAlignment="1">
      <alignment horizontal="center"/>
    </xf>
    <xf numFmtId="3" fontId="19" fillId="0" borderId="0" xfId="0" applyNumberFormat="1" applyFont="1"/>
    <xf numFmtId="3" fontId="6" fillId="0" borderId="0" xfId="0" applyNumberFormat="1" applyFont="1" applyAlignment="1">
      <alignment horizontal="right"/>
    </xf>
    <xf numFmtId="14" fontId="6" fillId="0" borderId="0" xfId="0" applyNumberFormat="1" applyFont="1" applyAlignment="1">
      <alignment horizontal="right"/>
    </xf>
    <xf numFmtId="1" fontId="19" fillId="0" borderId="0" xfId="0" applyNumberFormat="1" applyFont="1"/>
    <xf numFmtId="3" fontId="6" fillId="0" borderId="0" xfId="0" applyNumberFormat="1" applyFont="1"/>
    <xf numFmtId="3" fontId="19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1" fontId="19" fillId="0" borderId="0" xfId="0" applyNumberFormat="1" applyFont="1" applyAlignment="1">
      <alignment horizontal="right"/>
    </xf>
    <xf numFmtId="1" fontId="12" fillId="0" borderId="0" xfId="0" applyNumberFormat="1" applyFont="1"/>
    <xf numFmtId="1" fontId="18" fillId="0" borderId="0" xfId="0" applyNumberFormat="1" applyFont="1"/>
    <xf numFmtId="164" fontId="4" fillId="0" borderId="11" xfId="0" applyNumberFormat="1" applyFont="1" applyFill="1" applyBorder="1" applyAlignment="1">
      <alignment horizontal="center"/>
    </xf>
    <xf numFmtId="164" fontId="4" fillId="0" borderId="7" xfId="0" applyNumberFormat="1" applyFont="1" applyFill="1" applyBorder="1" applyAlignment="1">
      <alignment horizontal="center"/>
    </xf>
    <xf numFmtId="3" fontId="3" fillId="0" borderId="0" xfId="0" applyNumberFormat="1" applyFont="1"/>
    <xf numFmtId="1" fontId="3" fillId="0" borderId="0" xfId="0" applyNumberFormat="1" applyFont="1"/>
    <xf numFmtId="164" fontId="4" fillId="7" borderId="7" xfId="0" applyNumberFormat="1" applyFont="1" applyFill="1" applyBorder="1" applyAlignment="1">
      <alignment horizontal="center"/>
    </xf>
    <xf numFmtId="0" fontId="3" fillId="0" borderId="9" xfId="0" applyFont="1" applyBorder="1"/>
    <xf numFmtId="3" fontId="3" fillId="4" borderId="7" xfId="0" applyNumberFormat="1" applyFont="1" applyFill="1" applyBorder="1" applyAlignment="1">
      <alignment horizontal="center"/>
    </xf>
    <xf numFmtId="3" fontId="19" fillId="0" borderId="0" xfId="0" applyNumberFormat="1" applyFont="1" applyFill="1"/>
    <xf numFmtId="0" fontId="19" fillId="0" borderId="0" xfId="0" applyFont="1"/>
    <xf numFmtId="38" fontId="19" fillId="0" borderId="0" xfId="1" applyNumberFormat="1" applyFont="1"/>
    <xf numFmtId="38" fontId="6" fillId="0" borderId="0" xfId="1" applyNumberFormat="1" applyFont="1"/>
    <xf numFmtId="2" fontId="19" fillId="0" borderId="0" xfId="0" applyNumberFormat="1" applyFont="1"/>
    <xf numFmtId="38" fontId="19" fillId="0" borderId="0" xfId="1" applyNumberFormat="1" applyFont="1" applyFill="1"/>
    <xf numFmtId="2" fontId="6" fillId="0" borderId="0" xfId="0" applyNumberFormat="1" applyFont="1"/>
    <xf numFmtId="0" fontId="19" fillId="0" borderId="0" xfId="0" applyFont="1" applyFill="1"/>
    <xf numFmtId="3" fontId="6" fillId="0" borderId="0" xfId="0" applyNumberFormat="1" applyFont="1" applyFill="1" applyAlignment="1">
      <alignment horizontal="right"/>
    </xf>
    <xf numFmtId="0" fontId="6" fillId="0" borderId="0" xfId="0" applyFont="1" applyFill="1"/>
    <xf numFmtId="3" fontId="6" fillId="0" borderId="0" xfId="0" applyNumberFormat="1" applyFont="1" applyFill="1"/>
    <xf numFmtId="0" fontId="6" fillId="0" borderId="0" xfId="2" applyFont="1" applyFill="1" applyBorder="1"/>
    <xf numFmtId="3" fontId="19" fillId="0" borderId="0" xfId="2" applyNumberFormat="1" applyFont="1" applyFill="1" applyAlignment="1">
      <alignment horizontal="right"/>
    </xf>
    <xf numFmtId="2" fontId="19" fillId="0" borderId="0" xfId="2" applyNumberFormat="1" applyFont="1" applyFill="1" applyAlignment="1">
      <alignment horizontal="right"/>
    </xf>
    <xf numFmtId="0" fontId="19" fillId="0" borderId="0" xfId="2" applyFont="1" applyFill="1" applyAlignment="1">
      <alignment horizontal="right"/>
    </xf>
    <xf numFmtId="1" fontId="19" fillId="0" borderId="0" xfId="2" applyNumberFormat="1" applyFont="1" applyFill="1"/>
    <xf numFmtId="0" fontId="19" fillId="0" borderId="0" xfId="2" applyFont="1" applyFill="1"/>
    <xf numFmtId="0" fontId="6" fillId="0" borderId="0" xfId="2" applyFont="1" applyFill="1"/>
    <xf numFmtId="3" fontId="6" fillId="0" borderId="0" xfId="2" applyNumberFormat="1" applyFont="1" applyFill="1" applyAlignment="1">
      <alignment horizontal="right"/>
    </xf>
    <xf numFmtId="14" fontId="6" fillId="0" borderId="0" xfId="2" applyNumberFormat="1" applyFont="1" applyFill="1" applyAlignment="1">
      <alignment horizontal="right"/>
    </xf>
    <xf numFmtId="14" fontId="6" fillId="0" borderId="0" xfId="0" applyNumberFormat="1" applyFont="1" applyFill="1" applyAlignment="1">
      <alignment horizontal="right"/>
    </xf>
    <xf numFmtId="2" fontId="20" fillId="0" borderId="0" xfId="2" applyNumberFormat="1" applyFont="1" applyFill="1"/>
    <xf numFmtId="1" fontId="19" fillId="0" borderId="0" xfId="0" applyNumberFormat="1" applyFont="1" applyFill="1"/>
    <xf numFmtId="3" fontId="21" fillId="0" borderId="0" xfId="2" applyNumberFormat="1" applyFont="1" applyFill="1"/>
    <xf numFmtId="3" fontId="6" fillId="0" borderId="0" xfId="2" applyNumberFormat="1" applyFont="1" applyFill="1"/>
    <xf numFmtId="3" fontId="19" fillId="0" borderId="0" xfId="0" applyNumberFormat="1" applyFont="1" applyFill="1" applyAlignment="1">
      <alignment horizontal="right"/>
    </xf>
    <xf numFmtId="2" fontId="6" fillId="0" borderId="0" xfId="2" applyNumberFormat="1" applyFont="1" applyFill="1" applyAlignment="1">
      <alignment horizontal="right"/>
    </xf>
    <xf numFmtId="0" fontId="6" fillId="0" borderId="0" xfId="2" applyFont="1" applyFill="1" applyAlignment="1">
      <alignment horizontal="right"/>
    </xf>
    <xf numFmtId="1" fontId="6" fillId="0" borderId="0" xfId="2" applyNumberFormat="1" applyFont="1" applyFill="1"/>
    <xf numFmtId="1" fontId="6" fillId="0" borderId="0" xfId="0" applyNumberFormat="1" applyFont="1" applyFill="1"/>
    <xf numFmtId="38" fontId="6" fillId="0" borderId="0" xfId="1" applyNumberFormat="1" applyFont="1" applyFill="1"/>
    <xf numFmtId="38" fontId="19" fillId="0" borderId="0" xfId="0" applyNumberFormat="1" applyFont="1" applyFill="1"/>
    <xf numFmtId="1" fontId="19" fillId="0" borderId="0" xfId="0" applyNumberFormat="1" applyFont="1" applyFill="1" applyAlignment="1">
      <alignment horizontal="right"/>
    </xf>
    <xf numFmtId="0" fontId="18" fillId="0" borderId="0" xfId="0" applyFont="1"/>
    <xf numFmtId="14" fontId="21" fillId="0" borderId="0" xfId="2" applyNumberFormat="1" applyFont="1" applyFill="1"/>
    <xf numFmtId="0" fontId="21" fillId="0" borderId="0" xfId="2" applyFont="1" applyFill="1" applyAlignment="1">
      <alignment horizontal="right"/>
    </xf>
    <xf numFmtId="0" fontId="12" fillId="0" borderId="0" xfId="0" applyFont="1"/>
    <xf numFmtId="0" fontId="22" fillId="0" borderId="0" xfId="0" quotePrefix="1" applyFont="1" applyFill="1"/>
    <xf numFmtId="0" fontId="19" fillId="0" borderId="0" xfId="0" applyFont="1" applyFill="1" applyAlignment="1">
      <alignment horizontal="right"/>
    </xf>
    <xf numFmtId="1" fontId="19" fillId="0" borderId="0" xfId="1" applyNumberFormat="1" applyFont="1"/>
    <xf numFmtId="1" fontId="19" fillId="0" borderId="0" xfId="1" applyNumberFormat="1" applyFont="1" applyFill="1"/>
    <xf numFmtId="166" fontId="19" fillId="0" borderId="0" xfId="1" applyNumberFormat="1" applyFont="1" applyFill="1"/>
    <xf numFmtId="167" fontId="19" fillId="0" borderId="0" xfId="1" applyNumberFormat="1" applyFont="1"/>
    <xf numFmtId="167" fontId="19" fillId="0" borderId="0" xfId="1" applyNumberFormat="1" applyFont="1" applyFill="1"/>
    <xf numFmtId="166" fontId="19" fillId="0" borderId="0" xfId="1" applyNumberFormat="1" applyFont="1"/>
    <xf numFmtId="0" fontId="19" fillId="0" borderId="0" xfId="0" applyFont="1" applyAlignment="1">
      <alignment horizontal="right"/>
    </xf>
    <xf numFmtId="0" fontId="22" fillId="0" borderId="0" xfId="2" applyFont="1"/>
    <xf numFmtId="38" fontId="19" fillId="0" borderId="0" xfId="1" applyNumberFormat="1" applyFont="1" applyAlignment="1">
      <alignment horizontal="right"/>
    </xf>
    <xf numFmtId="0" fontId="21" fillId="0" borderId="0" xfId="2" applyFont="1"/>
    <xf numFmtId="0" fontId="7" fillId="0" borderId="1" xfId="0" applyFont="1" applyFill="1" applyBorder="1" applyAlignment="1">
      <alignment horizontal="justify" vertical="top"/>
    </xf>
    <xf numFmtId="0" fontId="7" fillId="0" borderId="2" xfId="0" applyFont="1" applyFill="1" applyBorder="1" applyAlignment="1">
      <alignment horizontal="justify" vertical="top"/>
    </xf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justify" vertical="top"/>
    </xf>
    <xf numFmtId="0" fontId="3" fillId="0" borderId="6" xfId="0" applyFont="1" applyFill="1" applyBorder="1" applyAlignment="1">
      <alignment horizontal="justify" vertical="top"/>
    </xf>
    <xf numFmtId="0" fontId="4" fillId="0" borderId="7" xfId="0" applyFont="1" applyFill="1" applyBorder="1" applyAlignment="1">
      <alignment horizontal="center"/>
    </xf>
    <xf numFmtId="49" fontId="4" fillId="0" borderId="7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justify" vertical="top"/>
    </xf>
    <xf numFmtId="0" fontId="3" fillId="0" borderId="10" xfId="0" applyFont="1" applyFill="1" applyBorder="1" applyAlignment="1">
      <alignment horizontal="justify" vertical="top"/>
    </xf>
    <xf numFmtId="0" fontId="4" fillId="0" borderId="11" xfId="0" applyFont="1" applyFill="1" applyBorder="1" applyAlignment="1">
      <alignment horizontal="center"/>
    </xf>
    <xf numFmtId="49" fontId="4" fillId="0" borderId="11" xfId="0" applyNumberFormat="1" applyFont="1" applyFill="1" applyBorder="1" applyAlignment="1">
      <alignment horizontal="center"/>
    </xf>
    <xf numFmtId="0" fontId="5" fillId="0" borderId="9" xfId="0" applyFont="1" applyFill="1" applyBorder="1" applyAlignment="1">
      <alignment horizontal="justify" vertical="top"/>
    </xf>
    <xf numFmtId="0" fontId="2" fillId="0" borderId="10" xfId="0" applyFont="1" applyFill="1" applyBorder="1" applyAlignment="1">
      <alignment horizontal="justify" vertical="top"/>
    </xf>
    <xf numFmtId="0" fontId="4" fillId="0" borderId="11" xfId="0" applyFont="1" applyFill="1" applyBorder="1"/>
    <xf numFmtId="0" fontId="7" fillId="0" borderId="9" xfId="0" applyFont="1" applyFill="1" applyBorder="1" applyAlignment="1">
      <alignment horizontal="justify" vertical="top"/>
    </xf>
    <xf numFmtId="0" fontId="7" fillId="0" borderId="10" xfId="0" applyFont="1" applyFill="1" applyBorder="1" applyAlignment="1">
      <alignment horizontal="justify" vertical="top"/>
    </xf>
    <xf numFmtId="0" fontId="10" fillId="0" borderId="5" xfId="0" applyFont="1" applyFill="1" applyBorder="1" applyAlignment="1">
      <alignment horizontal="justify" vertical="top"/>
    </xf>
    <xf numFmtId="0" fontId="10" fillId="0" borderId="6" xfId="0" applyFont="1" applyFill="1" applyBorder="1" applyAlignment="1">
      <alignment horizontal="justify"/>
    </xf>
    <xf numFmtId="0" fontId="10" fillId="0" borderId="6" xfId="0" applyFont="1" applyFill="1" applyBorder="1" applyAlignment="1">
      <alignment horizontal="justify" vertical="top"/>
    </xf>
    <xf numFmtId="0" fontId="10" fillId="0" borderId="9" xfId="0" applyFont="1" applyFill="1" applyBorder="1" applyAlignment="1">
      <alignment horizontal="justify" vertical="top"/>
    </xf>
    <xf numFmtId="0" fontId="10" fillId="0" borderId="10" xfId="0" applyFont="1" applyFill="1" applyBorder="1" applyAlignment="1">
      <alignment horizontal="justify" vertical="top"/>
    </xf>
    <xf numFmtId="0" fontId="7" fillId="0" borderId="1" xfId="0" applyFont="1" applyFill="1" applyBorder="1" applyAlignment="1">
      <alignment vertical="top" wrapText="1"/>
    </xf>
    <xf numFmtId="0" fontId="7" fillId="0" borderId="9" xfId="0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justify" vertical="top"/>
    </xf>
    <xf numFmtId="3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justify" vertical="top"/>
    </xf>
    <xf numFmtId="0" fontId="15" fillId="0" borderId="5" xfId="0" applyFont="1" applyFill="1" applyBorder="1" applyAlignment="1">
      <alignment horizontal="justify" vertical="top"/>
    </xf>
    <xf numFmtId="0" fontId="12" fillId="0" borderId="6" xfId="0" applyFont="1" applyFill="1" applyBorder="1" applyAlignment="1">
      <alignment horizontal="justify" vertical="top"/>
    </xf>
    <xf numFmtId="0" fontId="4" fillId="0" borderId="10" xfId="0" applyFont="1" applyFill="1" applyBorder="1" applyAlignment="1">
      <alignment horizontal="center"/>
    </xf>
    <xf numFmtId="0" fontId="3" fillId="0" borderId="0" xfId="0" applyFont="1" applyFill="1" applyAlignment="1">
      <alignment horizontal="justify" vertical="top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Border="1"/>
    <xf numFmtId="3" fontId="4" fillId="0" borderId="9" xfId="0" applyNumberFormat="1" applyFont="1" applyFill="1" applyBorder="1" applyAlignment="1">
      <alignment horizontal="center"/>
    </xf>
    <xf numFmtId="164" fontId="4" fillId="0" borderId="9" xfId="0" applyNumberFormat="1" applyFont="1" applyFill="1" applyBorder="1" applyAlignment="1">
      <alignment horizontal="center"/>
    </xf>
    <xf numFmtId="0" fontId="13" fillId="0" borderId="0" xfId="0" applyFont="1" applyAlignment="1">
      <alignment horizontal="left" vertical="top"/>
    </xf>
  </cellXfs>
  <cellStyles count="3">
    <cellStyle name="Komma" xfId="1" builtinId="3"/>
    <cellStyle name="Standard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FO266"/>
  <sheetViews>
    <sheetView tabSelected="1" zoomScale="160" zoomScaleNormal="160" workbookViewId="0">
      <selection activeCell="A2" sqref="A2"/>
    </sheetView>
  </sheetViews>
  <sheetFormatPr baseColWidth="10" defaultColWidth="11.44140625" defaultRowHeight="13.2"/>
  <cols>
    <col min="1" max="1" width="52.6640625" style="1" customWidth="1"/>
    <col min="2" max="2" width="1.6640625" style="1" customWidth="1"/>
    <col min="3" max="5" width="8.6640625" style="2" customWidth="1"/>
    <col min="6" max="6" width="8.6640625" style="3" customWidth="1"/>
    <col min="7" max="7" width="11.44140625" style="4"/>
    <col min="8" max="8" width="12.6640625" style="4" bestFit="1" customWidth="1"/>
    <col min="9" max="16384" width="11.44140625" style="4"/>
  </cols>
  <sheetData>
    <row r="1" spans="1:7" ht="20.100000000000001" customHeight="1">
      <c r="A1" s="177" t="s">
        <v>180</v>
      </c>
      <c r="B1" s="177"/>
      <c r="C1" s="177"/>
      <c r="D1" s="177"/>
      <c r="E1" s="177"/>
      <c r="F1" s="177"/>
    </row>
    <row r="3" spans="1:7" ht="15.75" customHeight="1">
      <c r="A3" s="20" t="s">
        <v>0</v>
      </c>
      <c r="B3" s="37"/>
      <c r="C3" s="38"/>
      <c r="D3" s="38"/>
      <c r="E3" s="38"/>
      <c r="F3" s="39"/>
      <c r="G3" s="5"/>
    </row>
    <row r="4" spans="1:7" s="6" customFormat="1" ht="39.9" customHeight="1">
      <c r="A4" s="140" t="s">
        <v>1</v>
      </c>
      <c r="B4" s="141"/>
      <c r="C4" s="142"/>
      <c r="D4" s="142"/>
      <c r="E4" s="142"/>
      <c r="F4" s="143" t="s">
        <v>181</v>
      </c>
    </row>
    <row r="5" spans="1:7" s="6" customFormat="1">
      <c r="A5" s="144"/>
      <c r="B5" s="145"/>
      <c r="C5" s="146">
        <v>2019</v>
      </c>
      <c r="D5" s="146">
        <v>2020</v>
      </c>
      <c r="E5" s="146">
        <v>2021</v>
      </c>
      <c r="F5" s="147" t="s">
        <v>2</v>
      </c>
    </row>
    <row r="6" spans="1:7" s="6" customFormat="1" ht="9.9" customHeight="1">
      <c r="A6" s="148"/>
      <c r="B6" s="149"/>
      <c r="C6" s="150"/>
      <c r="D6" s="150"/>
      <c r="E6" s="150"/>
      <c r="F6" s="151"/>
    </row>
    <row r="7" spans="1:7" ht="15" customHeight="1">
      <c r="A7" s="152" t="s">
        <v>3</v>
      </c>
      <c r="B7" s="153"/>
      <c r="C7" s="150"/>
      <c r="D7" s="150"/>
      <c r="E7" s="150"/>
      <c r="F7" s="154"/>
    </row>
    <row r="8" spans="1:7" ht="12.75" customHeight="1">
      <c r="A8" s="155" t="s">
        <v>4</v>
      </c>
      <c r="B8" s="156"/>
      <c r="C8" s="16">
        <v>349</v>
      </c>
      <c r="D8" s="16">
        <v>346</v>
      </c>
      <c r="E8" s="16">
        <v>340</v>
      </c>
      <c r="F8" s="84">
        <f>(E8*100/D8)-100</f>
        <v>-1.734104046242777</v>
      </c>
    </row>
    <row r="9" spans="1:7" ht="81.75" customHeight="1">
      <c r="A9" s="157" t="s">
        <v>183</v>
      </c>
      <c r="B9" s="158"/>
      <c r="C9" s="17"/>
      <c r="D9" s="17"/>
      <c r="E9" s="17"/>
      <c r="F9" s="85"/>
    </row>
    <row r="10" spans="1:7" ht="13.5" customHeight="1">
      <c r="A10" s="155" t="s">
        <v>5</v>
      </c>
      <c r="B10" s="156"/>
      <c r="C10" s="16">
        <v>112</v>
      </c>
      <c r="D10" s="16">
        <v>110</v>
      </c>
      <c r="E10" s="16">
        <v>106</v>
      </c>
      <c r="F10" s="84">
        <f>(E10*100/D10)-100</f>
        <v>-3.6363636363636402</v>
      </c>
    </row>
    <row r="11" spans="1:7" ht="13.5" customHeight="1">
      <c r="A11" s="157" t="s">
        <v>6</v>
      </c>
      <c r="B11" s="159"/>
      <c r="C11" s="17"/>
      <c r="D11" s="17"/>
      <c r="E11" s="17"/>
      <c r="F11" s="85"/>
    </row>
    <row r="12" spans="1:7" ht="9.9" customHeight="1">
      <c r="A12" s="160"/>
      <c r="B12" s="161"/>
      <c r="C12" s="16"/>
      <c r="D12" s="16"/>
      <c r="E12" s="16"/>
      <c r="F12" s="84"/>
    </row>
    <row r="13" spans="1:7" ht="15" customHeight="1">
      <c r="A13" s="152" t="s">
        <v>7</v>
      </c>
      <c r="B13" s="153"/>
      <c r="C13" s="16"/>
      <c r="D13" s="16"/>
      <c r="E13" s="16"/>
      <c r="F13" s="84"/>
    </row>
    <row r="14" spans="1:7" ht="15" customHeight="1">
      <c r="A14" s="152" t="s">
        <v>116</v>
      </c>
      <c r="B14" s="153"/>
      <c r="C14" s="16">
        <v>485</v>
      </c>
      <c r="D14" s="16">
        <v>410</v>
      </c>
      <c r="E14" s="16">
        <v>383</v>
      </c>
      <c r="F14" s="84">
        <f>(E14*100/D14)-100</f>
        <v>-6.58536585365853</v>
      </c>
    </row>
    <row r="15" spans="1:7" ht="68.25" customHeight="1">
      <c r="A15" s="157" t="s">
        <v>184</v>
      </c>
      <c r="B15" s="159"/>
      <c r="C15" s="17"/>
      <c r="D15" s="17"/>
      <c r="E15" s="17"/>
      <c r="F15" s="85"/>
    </row>
    <row r="16" spans="1:7">
      <c r="A16" s="155" t="s">
        <v>8</v>
      </c>
      <c r="B16" s="156"/>
      <c r="C16" s="16">
        <v>132</v>
      </c>
      <c r="D16" s="16">
        <v>126</v>
      </c>
      <c r="E16" s="16">
        <v>134</v>
      </c>
      <c r="F16" s="84">
        <f>(E16*100/D16)-100</f>
        <v>6.3492063492063551</v>
      </c>
    </row>
    <row r="17" spans="1:171" ht="35.25" customHeight="1">
      <c r="A17" s="157" t="s">
        <v>185</v>
      </c>
      <c r="B17" s="159"/>
      <c r="C17" s="17"/>
      <c r="D17" s="17"/>
      <c r="E17" s="17"/>
      <c r="F17" s="85"/>
    </row>
    <row r="18" spans="1:171">
      <c r="A18" s="21" t="s">
        <v>10</v>
      </c>
      <c r="B18" s="22"/>
      <c r="C18" s="23">
        <f t="shared" ref="C18:E18" si="0">C8+C10+C14+C16</f>
        <v>1078</v>
      </c>
      <c r="D18" s="23">
        <f t="shared" si="0"/>
        <v>992</v>
      </c>
      <c r="E18" s="23">
        <f t="shared" si="0"/>
        <v>963</v>
      </c>
      <c r="F18" s="73">
        <f>(E18*100/D18)-100</f>
        <v>-2.9233870967741922</v>
      </c>
    </row>
    <row r="19" spans="1:171">
      <c r="A19" s="9"/>
      <c r="B19" s="9"/>
      <c r="C19" s="10"/>
      <c r="D19" s="10"/>
      <c r="E19" s="10"/>
      <c r="F19" s="10"/>
    </row>
    <row r="20" spans="1:171">
      <c r="A20" s="9"/>
      <c r="B20" s="40"/>
      <c r="C20" s="11"/>
      <c r="D20" s="11"/>
      <c r="E20" s="11"/>
      <c r="F20" s="12"/>
    </row>
    <row r="21" spans="1:171" ht="15.75" customHeight="1">
      <c r="A21" s="24" t="s">
        <v>11</v>
      </c>
      <c r="B21" s="31"/>
      <c r="C21" s="32"/>
      <c r="D21" s="32"/>
      <c r="E21" s="32"/>
      <c r="F21" s="33"/>
    </row>
    <row r="22" spans="1:171" ht="39.9" customHeight="1">
      <c r="A22" s="162" t="s">
        <v>12</v>
      </c>
      <c r="B22" s="141"/>
      <c r="C22" s="142"/>
      <c r="D22" s="142"/>
      <c r="E22" s="142"/>
      <c r="F22" s="143" t="str">
        <f>F4</f>
        <v>Ver-
änderung 2020/21</v>
      </c>
    </row>
    <row r="23" spans="1:171" ht="11.25" customHeight="1">
      <c r="A23" s="144"/>
      <c r="B23" s="145"/>
      <c r="C23" s="146">
        <v>2019</v>
      </c>
      <c r="D23" s="146">
        <v>2020</v>
      </c>
      <c r="E23" s="146">
        <v>2021</v>
      </c>
      <c r="F23" s="147" t="s">
        <v>2</v>
      </c>
    </row>
    <row r="24" spans="1:171" ht="9.9" customHeight="1">
      <c r="A24" s="148"/>
      <c r="B24" s="149"/>
      <c r="C24" s="150"/>
      <c r="D24" s="150"/>
      <c r="E24" s="150"/>
      <c r="F24" s="151"/>
    </row>
    <row r="25" spans="1:171" ht="15" customHeight="1">
      <c r="A25" s="152" t="s">
        <v>13</v>
      </c>
      <c r="B25" s="153"/>
      <c r="C25" s="16"/>
      <c r="D25" s="16"/>
      <c r="E25" s="16"/>
      <c r="F25" s="154"/>
    </row>
    <row r="26" spans="1:171">
      <c r="A26" s="155" t="s">
        <v>4</v>
      </c>
      <c r="B26" s="156"/>
      <c r="C26" s="16">
        <f>roemischkatholisch!P12</f>
        <v>3217</v>
      </c>
      <c r="D26" s="16">
        <f>roemischkatholisch!Q12</f>
        <v>3048</v>
      </c>
      <c r="E26" s="16">
        <f>roemischkatholisch!R12</f>
        <v>2950</v>
      </c>
      <c r="F26" s="84">
        <f>(E26*100/D26)-100</f>
        <v>-3.2152230971128546</v>
      </c>
    </row>
    <row r="27" spans="1:171">
      <c r="A27" s="157" t="s">
        <v>186</v>
      </c>
      <c r="B27" s="159"/>
      <c r="C27" s="17"/>
      <c r="D27" s="17"/>
      <c r="E27" s="17"/>
      <c r="F27" s="85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</row>
    <row r="28" spans="1:171" ht="9.75" customHeight="1">
      <c r="A28" s="160"/>
      <c r="B28" s="161"/>
      <c r="C28" s="16"/>
      <c r="D28" s="16"/>
      <c r="E28" s="16"/>
      <c r="F28" s="84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</row>
    <row r="29" spans="1:171" s="7" customFormat="1" ht="15">
      <c r="A29" s="155" t="s">
        <v>14</v>
      </c>
      <c r="B29" s="156"/>
      <c r="C29" s="16">
        <f>roemischkatholisch!P16</f>
        <v>1407</v>
      </c>
      <c r="D29" s="16">
        <f>roemischkatholisch!Q16</f>
        <v>1377</v>
      </c>
      <c r="E29" s="16">
        <f>roemischkatholisch!R16</f>
        <v>1348</v>
      </c>
      <c r="F29" s="84">
        <f>(E29*100/D29)-100</f>
        <v>-2.1060275962236688</v>
      </c>
      <c r="G29" s="6"/>
      <c r="H29" s="91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</row>
    <row r="30" spans="1:171" s="8" customFormat="1" ht="15">
      <c r="A30" s="157" t="s">
        <v>14</v>
      </c>
      <c r="B30" s="159"/>
      <c r="C30" s="17"/>
      <c r="D30" s="17"/>
      <c r="E30" s="17"/>
      <c r="F30" s="85"/>
      <c r="G30" s="6"/>
      <c r="H30" s="91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</row>
    <row r="31" spans="1:171" ht="15">
      <c r="A31" s="155" t="s">
        <v>15</v>
      </c>
      <c r="B31" s="156"/>
      <c r="C31" s="16">
        <f>roemischkatholisch!P17</f>
        <v>1575</v>
      </c>
      <c r="D31" s="16">
        <f>roemischkatholisch!Q17</f>
        <v>1553</v>
      </c>
      <c r="E31" s="16">
        <f>roemischkatholisch!R17</f>
        <v>1473</v>
      </c>
      <c r="F31" s="84">
        <f>(E31*100/D31)-100</f>
        <v>-5.1513200257566041</v>
      </c>
      <c r="H31" s="91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</row>
    <row r="32" spans="1:171" ht="15">
      <c r="A32" s="157" t="s">
        <v>15</v>
      </c>
      <c r="B32" s="159"/>
      <c r="C32" s="17"/>
      <c r="D32" s="17"/>
      <c r="E32" s="17"/>
      <c r="F32" s="85"/>
      <c r="H32" s="91"/>
    </row>
    <row r="33" spans="1:9" ht="15">
      <c r="A33" s="155" t="s">
        <v>16</v>
      </c>
      <c r="B33" s="156"/>
      <c r="C33" s="16">
        <f>roemischkatholisch!P19</f>
        <v>538</v>
      </c>
      <c r="D33" s="16">
        <f>roemischkatholisch!Q19</f>
        <v>537</v>
      </c>
      <c r="E33" s="16">
        <f>roemischkatholisch!R19</f>
        <v>514</v>
      </c>
      <c r="F33" s="84">
        <f>(E33*100/D33)-100</f>
        <v>-4.2830540037243878</v>
      </c>
      <c r="H33" s="91"/>
    </row>
    <row r="34" spans="1:9" ht="15" customHeight="1">
      <c r="A34" s="157" t="s">
        <v>187</v>
      </c>
      <c r="B34" s="159"/>
      <c r="C34" s="17"/>
      <c r="D34" s="17"/>
      <c r="E34" s="17"/>
      <c r="F34" s="85"/>
      <c r="H34" s="91"/>
    </row>
    <row r="35" spans="1:9" ht="15">
      <c r="A35" s="155" t="s">
        <v>5</v>
      </c>
      <c r="B35" s="156"/>
      <c r="C35" s="16">
        <f>roemischkatholisch!P20</f>
        <v>4085</v>
      </c>
      <c r="D35" s="16">
        <f>roemischkatholisch!Q20</f>
        <v>3971</v>
      </c>
      <c r="E35" s="16">
        <f>roemischkatholisch!R20</f>
        <v>3849</v>
      </c>
      <c r="F35" s="84">
        <f>(E35*100/D35)-100</f>
        <v>-3.072273986401413</v>
      </c>
      <c r="H35" s="91"/>
    </row>
    <row r="36" spans="1:9" ht="15">
      <c r="A36" s="157" t="s">
        <v>5</v>
      </c>
      <c r="B36" s="159"/>
      <c r="C36" s="17"/>
      <c r="D36" s="17"/>
      <c r="E36" s="17"/>
      <c r="F36" s="85"/>
      <c r="H36" s="91"/>
    </row>
    <row r="37" spans="1:9" ht="15.6">
      <c r="A37" s="155" t="s">
        <v>17</v>
      </c>
      <c r="B37" s="156"/>
      <c r="C37" s="16">
        <f>roemischkatholisch!P21</f>
        <v>583</v>
      </c>
      <c r="D37" s="16">
        <f>roemischkatholisch!Q21</f>
        <v>587</v>
      </c>
      <c r="E37" s="16">
        <f>roemischkatholisch!R21</f>
        <v>560</v>
      </c>
      <c r="F37" s="84">
        <f>(E37*100/D37)-100</f>
        <v>-4.5996592844974487</v>
      </c>
      <c r="H37" s="99"/>
    </row>
    <row r="38" spans="1:9" ht="20.399999999999999">
      <c r="A38" s="157" t="s">
        <v>188</v>
      </c>
      <c r="B38" s="159"/>
      <c r="C38" s="17"/>
      <c r="D38" s="17"/>
      <c r="E38" s="17"/>
      <c r="F38" s="85"/>
      <c r="H38" s="115"/>
    </row>
    <row r="39" spans="1:9" ht="15">
      <c r="A39" s="155" t="s">
        <v>18</v>
      </c>
      <c r="B39" s="156"/>
      <c r="C39" s="16">
        <f>roemischkatholisch!P22</f>
        <v>2130</v>
      </c>
      <c r="D39" s="16">
        <f>roemischkatholisch!Q22</f>
        <v>2060</v>
      </c>
      <c r="E39" s="16">
        <f>roemischkatholisch!R22</f>
        <v>1999</v>
      </c>
      <c r="F39" s="84">
        <f>(E39*100/D39)-100</f>
        <v>-2.9611650485436911</v>
      </c>
      <c r="H39" s="72"/>
    </row>
    <row r="40" spans="1:9" ht="15.6">
      <c r="A40" s="157" t="s">
        <v>19</v>
      </c>
      <c r="B40" s="159"/>
      <c r="C40" s="17"/>
      <c r="D40" s="17"/>
      <c r="E40" s="17"/>
      <c r="F40" s="85"/>
      <c r="H40" s="101"/>
    </row>
    <row r="41" spans="1:9" ht="15.6">
      <c r="A41" s="155" t="s">
        <v>20</v>
      </c>
      <c r="B41" s="156"/>
      <c r="C41" s="16">
        <v>1129</v>
      </c>
      <c r="D41" s="16">
        <v>1116</v>
      </c>
      <c r="E41" s="16">
        <v>1099</v>
      </c>
      <c r="F41" s="84">
        <f>(E41*100/D41)-100</f>
        <v>-1.523297491039429</v>
      </c>
      <c r="H41" s="101"/>
    </row>
    <row r="42" spans="1:9" ht="15.6">
      <c r="A42" s="157" t="s">
        <v>20</v>
      </c>
      <c r="B42" s="159"/>
      <c r="C42" s="17"/>
      <c r="D42" s="17"/>
      <c r="E42" s="17"/>
      <c r="F42" s="85"/>
      <c r="H42" s="101"/>
    </row>
    <row r="43" spans="1:9" ht="15">
      <c r="A43" s="155" t="s">
        <v>21</v>
      </c>
      <c r="B43" s="156"/>
      <c r="C43" s="16">
        <v>1821</v>
      </c>
      <c r="D43" s="16">
        <v>1810</v>
      </c>
      <c r="E43" s="16">
        <v>1752</v>
      </c>
      <c r="F43" s="84">
        <f>(E43*100/D43)-100</f>
        <v>-3.2044198895027591</v>
      </c>
      <c r="G43" s="86"/>
      <c r="H43" s="91"/>
    </row>
    <row r="44" spans="1:9" ht="22.5" customHeight="1">
      <c r="A44" s="157" t="s">
        <v>189</v>
      </c>
      <c r="B44" s="159"/>
      <c r="C44" s="17"/>
      <c r="D44" s="17"/>
      <c r="E44" s="17"/>
      <c r="F44" s="146"/>
      <c r="H44" s="91"/>
    </row>
    <row r="45" spans="1:9" ht="9.9" customHeight="1">
      <c r="A45" s="160"/>
      <c r="B45" s="161"/>
      <c r="C45" s="150"/>
      <c r="D45" s="150"/>
      <c r="E45" s="150"/>
      <c r="F45" s="150"/>
      <c r="H45" s="91"/>
    </row>
    <row r="46" spans="1:9" ht="15" customHeight="1">
      <c r="A46" s="152" t="s">
        <v>22</v>
      </c>
      <c r="B46" s="153"/>
      <c r="C46" s="16"/>
      <c r="D46" s="16"/>
      <c r="E46" s="16"/>
      <c r="F46" s="150"/>
      <c r="H46" s="91"/>
    </row>
    <row r="47" spans="1:9" ht="12" customHeight="1">
      <c r="A47" s="163" t="s">
        <v>23</v>
      </c>
      <c r="B47" s="156"/>
      <c r="C47" s="16">
        <v>938</v>
      </c>
      <c r="D47" s="16">
        <v>907</v>
      </c>
      <c r="E47" s="16">
        <v>888</v>
      </c>
      <c r="F47" s="84">
        <f>(E47*100/D47)-100</f>
        <v>-2.0948180815876469</v>
      </c>
      <c r="H47" s="107"/>
      <c r="I47" s="91"/>
    </row>
    <row r="48" spans="1:9" ht="12" customHeight="1">
      <c r="A48" s="157" t="s">
        <v>190</v>
      </c>
      <c r="B48" s="159"/>
      <c r="C48" s="17"/>
      <c r="D48" s="17"/>
      <c r="E48" s="17"/>
      <c r="F48" s="85"/>
      <c r="H48" s="107"/>
      <c r="I48" s="91"/>
    </row>
    <row r="49" spans="1:9" ht="12.75" customHeight="1">
      <c r="A49" s="155" t="s">
        <v>24</v>
      </c>
      <c r="B49" s="156"/>
      <c r="C49" s="16">
        <v>937</v>
      </c>
      <c r="D49" s="16">
        <v>915</v>
      </c>
      <c r="E49" s="16">
        <v>897</v>
      </c>
      <c r="F49" s="84">
        <f>(E49*100/D49)-100</f>
        <v>-1.9672131147541023</v>
      </c>
      <c r="H49" s="107"/>
      <c r="I49" s="91"/>
    </row>
    <row r="50" spans="1:9" ht="11.25" customHeight="1">
      <c r="A50" s="157" t="s">
        <v>24</v>
      </c>
      <c r="B50" s="159"/>
      <c r="C50" s="17"/>
      <c r="D50" s="17"/>
      <c r="E50" s="17"/>
      <c r="F50" s="85"/>
      <c r="H50" s="107"/>
      <c r="I50" s="91"/>
    </row>
    <row r="51" spans="1:9" ht="12.75" customHeight="1">
      <c r="A51" s="155" t="s">
        <v>25</v>
      </c>
      <c r="B51" s="156"/>
      <c r="C51" s="16">
        <v>1586</v>
      </c>
      <c r="D51" s="16">
        <v>1541</v>
      </c>
      <c r="E51" s="16">
        <v>1524</v>
      </c>
      <c r="F51" s="84">
        <f>(E51*100/D51)-100</f>
        <v>-1.1031797534068772</v>
      </c>
      <c r="H51" s="107"/>
      <c r="I51" s="91"/>
    </row>
    <row r="52" spans="1:9" ht="12" customHeight="1">
      <c r="A52" s="157" t="s">
        <v>25</v>
      </c>
      <c r="B52" s="159"/>
      <c r="C52" s="17"/>
      <c r="D52" s="17"/>
      <c r="E52" s="17"/>
      <c r="F52" s="85"/>
      <c r="H52" s="107"/>
      <c r="I52" s="91"/>
    </row>
    <row r="53" spans="1:9" ht="12.75" customHeight="1">
      <c r="A53" s="155" t="s">
        <v>26</v>
      </c>
      <c r="B53" s="156"/>
      <c r="C53" s="16">
        <v>943</v>
      </c>
      <c r="D53" s="16">
        <v>971</v>
      </c>
      <c r="E53" s="16">
        <v>934</v>
      </c>
      <c r="F53" s="84">
        <f>(E53*100/D53)-100</f>
        <v>-3.8105046343975317</v>
      </c>
      <c r="H53" s="91"/>
    </row>
    <row r="54" spans="1:9" ht="15">
      <c r="A54" s="157" t="s">
        <v>26</v>
      </c>
      <c r="B54" s="159"/>
      <c r="C54" s="17"/>
      <c r="D54" s="17"/>
      <c r="E54" s="17"/>
      <c r="F54" s="85"/>
      <c r="H54" s="91"/>
    </row>
    <row r="55" spans="1:9" ht="12.75" customHeight="1">
      <c r="A55" s="155" t="s">
        <v>27</v>
      </c>
      <c r="B55" s="156"/>
      <c r="C55" s="16">
        <v>836</v>
      </c>
      <c r="D55" s="16">
        <v>831</v>
      </c>
      <c r="E55" s="16">
        <v>831</v>
      </c>
      <c r="F55" s="84">
        <f>(E55*100/D55)-100</f>
        <v>0</v>
      </c>
      <c r="H55" s="91"/>
    </row>
    <row r="56" spans="1:9" ht="15">
      <c r="A56" s="157" t="s">
        <v>27</v>
      </c>
      <c r="B56" s="159"/>
      <c r="C56" s="17"/>
      <c r="D56" s="17"/>
      <c r="E56" s="17"/>
      <c r="F56" s="85"/>
      <c r="H56" s="91"/>
    </row>
    <row r="57" spans="1:9" ht="12.75" customHeight="1">
      <c r="A57" s="155" t="s">
        <v>191</v>
      </c>
      <c r="B57" s="156"/>
      <c r="C57" s="16">
        <f>3275+2636</f>
        <v>5911</v>
      </c>
      <c r="D57" s="16">
        <f>3498+2778</f>
        <v>6276</v>
      </c>
      <c r="E57" s="16">
        <v>6088</v>
      </c>
      <c r="F57" s="84">
        <f>(E57*100/D57)-100</f>
        <v>-2.9955385595920916</v>
      </c>
      <c r="H57" s="107"/>
      <c r="I57" s="91"/>
    </row>
    <row r="58" spans="1:9" ht="49.5" customHeight="1">
      <c r="A58" s="157" t="s">
        <v>192</v>
      </c>
      <c r="B58" s="159"/>
      <c r="C58" s="17"/>
      <c r="D58" s="17"/>
      <c r="E58" s="17"/>
      <c r="F58" s="85"/>
      <c r="H58" s="107"/>
      <c r="I58" s="91"/>
    </row>
    <row r="59" spans="1:9" ht="12.75" customHeight="1">
      <c r="A59" s="155" t="s">
        <v>28</v>
      </c>
      <c r="B59" s="156"/>
      <c r="C59" s="18">
        <v>2151</v>
      </c>
      <c r="D59" s="18">
        <v>2111</v>
      </c>
      <c r="E59" s="18">
        <v>2040</v>
      </c>
      <c r="F59" s="84">
        <f>(E59*100/D59)-100</f>
        <v>-3.3633349123638112</v>
      </c>
      <c r="G59" s="86"/>
      <c r="H59" s="91"/>
    </row>
    <row r="60" spans="1:9" ht="15">
      <c r="A60" s="157" t="s">
        <v>28</v>
      </c>
      <c r="B60" s="159"/>
      <c r="C60" s="17"/>
      <c r="D60" s="17"/>
      <c r="E60" s="17"/>
      <c r="F60" s="146"/>
      <c r="H60" s="91"/>
    </row>
    <row r="61" spans="1:9" ht="15">
      <c r="A61" s="164"/>
      <c r="B61" s="164"/>
      <c r="C61" s="165"/>
      <c r="D61" s="165"/>
      <c r="E61" s="165"/>
      <c r="F61" s="166"/>
      <c r="H61" s="103"/>
    </row>
    <row r="62" spans="1:9" ht="39.9" customHeight="1">
      <c r="A62" s="162" t="s">
        <v>12</v>
      </c>
      <c r="B62" s="141"/>
      <c r="C62" s="142"/>
      <c r="D62" s="142"/>
      <c r="E62" s="142"/>
      <c r="F62" s="143" t="str">
        <f>F4</f>
        <v>Ver-
änderung 2020/21</v>
      </c>
      <c r="H62" s="91"/>
    </row>
    <row r="63" spans="1:9" ht="11.25" customHeight="1">
      <c r="A63" s="144"/>
      <c r="B63" s="145"/>
      <c r="C63" s="146">
        <v>2019</v>
      </c>
      <c r="D63" s="146">
        <v>2020</v>
      </c>
      <c r="E63" s="146">
        <v>2021</v>
      </c>
      <c r="F63" s="147" t="s">
        <v>2</v>
      </c>
      <c r="H63" s="99"/>
    </row>
    <row r="64" spans="1:9" ht="9.9" customHeight="1">
      <c r="A64" s="160"/>
      <c r="B64" s="161"/>
      <c r="C64" s="16"/>
      <c r="D64" s="16"/>
      <c r="E64" s="16"/>
      <c r="F64" s="150"/>
      <c r="H64" s="72"/>
    </row>
    <row r="65" spans="1:9" ht="15" customHeight="1">
      <c r="A65" s="152" t="s">
        <v>162</v>
      </c>
      <c r="B65" s="153"/>
      <c r="C65" s="16"/>
      <c r="D65" s="16"/>
      <c r="E65" s="16"/>
      <c r="F65" s="150"/>
      <c r="H65" s="72"/>
    </row>
    <row r="66" spans="1:9" ht="12.75" customHeight="1">
      <c r="A66" s="155" t="s">
        <v>30</v>
      </c>
      <c r="B66" s="156"/>
      <c r="C66" s="18">
        <v>351</v>
      </c>
      <c r="D66" s="18">
        <v>348</v>
      </c>
      <c r="E66" s="18">
        <v>338</v>
      </c>
      <c r="F66" s="84">
        <f>(E66*100/D66)-100</f>
        <v>-2.8735632183907995</v>
      </c>
      <c r="G66" s="19"/>
      <c r="H66" s="108"/>
      <c r="I66" s="72"/>
    </row>
    <row r="67" spans="1:9" ht="15">
      <c r="A67" s="157" t="s">
        <v>30</v>
      </c>
      <c r="B67" s="159"/>
      <c r="C67" s="17"/>
      <c r="D67" s="17"/>
      <c r="E67" s="17"/>
      <c r="F67" s="85"/>
      <c r="H67" s="107"/>
      <c r="I67" s="91"/>
    </row>
    <row r="68" spans="1:9" ht="12.75" customHeight="1">
      <c r="A68" s="155" t="s">
        <v>31</v>
      </c>
      <c r="B68" s="156"/>
      <c r="C68" s="16">
        <v>2360</v>
      </c>
      <c r="D68" s="16">
        <v>2257</v>
      </c>
      <c r="E68" s="16">
        <v>2225</v>
      </c>
      <c r="F68" s="84">
        <f>(E68*100/D68)-100</f>
        <v>-1.4178112538768346</v>
      </c>
      <c r="H68" s="107"/>
      <c r="I68" s="91"/>
    </row>
    <row r="69" spans="1:9" ht="12" customHeight="1">
      <c r="A69" s="157" t="s">
        <v>31</v>
      </c>
      <c r="B69" s="159"/>
      <c r="C69" s="17"/>
      <c r="D69" s="17"/>
      <c r="E69" s="17"/>
      <c r="F69" s="85"/>
      <c r="H69" s="107"/>
      <c r="I69" s="103"/>
    </row>
    <row r="70" spans="1:9" ht="12.75" customHeight="1">
      <c r="A70" s="155" t="s">
        <v>32</v>
      </c>
      <c r="B70" s="156"/>
      <c r="C70" s="16">
        <v>279</v>
      </c>
      <c r="D70" s="16">
        <v>281</v>
      </c>
      <c r="E70" s="16">
        <v>267</v>
      </c>
      <c r="F70" s="84">
        <f>(E70*100/D70)-100</f>
        <v>-4.9822064056939439</v>
      </c>
      <c r="H70" s="107"/>
      <c r="I70" s="91"/>
    </row>
    <row r="71" spans="1:9" ht="15">
      <c r="A71" s="157" t="s">
        <v>32</v>
      </c>
      <c r="B71" s="159"/>
      <c r="C71" s="17"/>
      <c r="D71" s="17"/>
      <c r="E71" s="17"/>
      <c r="F71" s="85"/>
      <c r="H71" s="107"/>
      <c r="I71" s="91"/>
    </row>
    <row r="72" spans="1:9" s="6" customFormat="1" ht="12.75" customHeight="1">
      <c r="A72" s="155" t="s">
        <v>33</v>
      </c>
      <c r="B72" s="156"/>
      <c r="C72" s="16">
        <v>235</v>
      </c>
      <c r="D72" s="16">
        <v>233</v>
      </c>
      <c r="E72" s="16">
        <v>218</v>
      </c>
      <c r="F72" s="84">
        <f>(E72*100/D72)-100</f>
        <v>-6.4377682403433454</v>
      </c>
      <c r="H72" s="107"/>
      <c r="I72" s="91"/>
    </row>
    <row r="73" spans="1:9" s="6" customFormat="1" ht="15">
      <c r="A73" s="157" t="s">
        <v>33</v>
      </c>
      <c r="B73" s="159"/>
      <c r="C73" s="17"/>
      <c r="D73" s="17"/>
      <c r="E73" s="17"/>
      <c r="F73" s="85"/>
      <c r="H73" s="107"/>
      <c r="I73" s="91"/>
    </row>
    <row r="74" spans="1:9" s="6" customFormat="1" ht="12.75" customHeight="1">
      <c r="A74" s="155" t="s">
        <v>34</v>
      </c>
      <c r="B74" s="156"/>
      <c r="C74" s="16">
        <v>982</v>
      </c>
      <c r="D74" s="16">
        <v>964</v>
      </c>
      <c r="E74" s="16">
        <v>955</v>
      </c>
      <c r="F74" s="84">
        <f>(E74*100/D74)-100</f>
        <v>-0.9336099585062243</v>
      </c>
      <c r="H74" s="107"/>
      <c r="I74" s="103"/>
    </row>
    <row r="75" spans="1:9" s="6" customFormat="1" ht="15">
      <c r="A75" s="157" t="s">
        <v>34</v>
      </c>
      <c r="B75" s="159"/>
      <c r="C75" s="17"/>
      <c r="D75" s="17"/>
      <c r="E75" s="17"/>
      <c r="F75" s="85"/>
      <c r="H75" s="107"/>
      <c r="I75" s="91"/>
    </row>
    <row r="76" spans="1:9" s="6" customFormat="1" ht="12.75" customHeight="1">
      <c r="A76" s="155" t="s">
        <v>35</v>
      </c>
      <c r="B76" s="156"/>
      <c r="C76" s="16">
        <v>724</v>
      </c>
      <c r="D76" s="16">
        <v>709</v>
      </c>
      <c r="E76" s="16">
        <v>707</v>
      </c>
      <c r="F76" s="84">
        <f>(E76*100/D76)-100</f>
        <v>-0.28208744710860856</v>
      </c>
      <c r="H76" s="108"/>
      <c r="I76" s="99"/>
    </row>
    <row r="77" spans="1:9" ht="15">
      <c r="A77" s="157" t="s">
        <v>35</v>
      </c>
      <c r="B77" s="159"/>
      <c r="C77" s="17"/>
      <c r="D77" s="17"/>
      <c r="E77" s="17"/>
      <c r="F77" s="85"/>
      <c r="H77" s="107"/>
      <c r="I77" s="72"/>
    </row>
    <row r="78" spans="1:9" ht="12.75" customHeight="1">
      <c r="A78" s="155" t="s">
        <v>36</v>
      </c>
      <c r="B78" s="156"/>
      <c r="C78" s="16">
        <v>1401</v>
      </c>
      <c r="D78" s="16">
        <v>1365</v>
      </c>
      <c r="E78" s="16">
        <v>1326</v>
      </c>
      <c r="F78" s="84">
        <f>(E78*100/D78)-100</f>
        <v>-2.8571428571428612</v>
      </c>
      <c r="H78" s="108"/>
      <c r="I78" s="72"/>
    </row>
    <row r="79" spans="1:9" ht="15">
      <c r="A79" s="157" t="s">
        <v>193</v>
      </c>
      <c r="B79" s="159"/>
      <c r="C79" s="17"/>
      <c r="D79" s="17"/>
      <c r="E79" s="17"/>
      <c r="F79" s="85"/>
      <c r="H79" s="107"/>
      <c r="I79" s="91"/>
    </row>
    <row r="80" spans="1:9" ht="12.75" customHeight="1">
      <c r="A80" s="155" t="s">
        <v>37</v>
      </c>
      <c r="B80" s="156"/>
      <c r="C80" s="16">
        <v>257</v>
      </c>
      <c r="D80" s="16">
        <v>252</v>
      </c>
      <c r="E80" s="16">
        <v>246</v>
      </c>
      <c r="F80" s="84">
        <f>(E80*100/D80)-100</f>
        <v>-2.3809523809523796</v>
      </c>
      <c r="H80" s="107"/>
      <c r="I80" s="91"/>
    </row>
    <row r="81" spans="1:9" ht="15">
      <c r="A81" s="157" t="s">
        <v>194</v>
      </c>
      <c r="B81" s="159"/>
      <c r="C81" s="17"/>
      <c r="D81" s="17"/>
      <c r="E81" s="17"/>
      <c r="F81" s="85"/>
      <c r="H81" s="107"/>
      <c r="I81" s="91"/>
    </row>
    <row r="82" spans="1:9" ht="12.75" customHeight="1">
      <c r="A82" s="155" t="s">
        <v>160</v>
      </c>
      <c r="B82" s="156"/>
      <c r="C82" s="16">
        <v>518</v>
      </c>
      <c r="D82" s="16">
        <v>513</v>
      </c>
      <c r="E82" s="16">
        <v>482</v>
      </c>
      <c r="F82" s="84">
        <f>(E82*100/D82)-100</f>
        <v>-6.0428849902534125</v>
      </c>
      <c r="G82" s="87"/>
      <c r="H82" s="107"/>
      <c r="I82" s="91"/>
    </row>
    <row r="83" spans="1:9" ht="15">
      <c r="A83" s="157" t="s">
        <v>160</v>
      </c>
      <c r="B83" s="159"/>
      <c r="C83" s="17"/>
      <c r="D83" s="17"/>
      <c r="E83" s="17"/>
      <c r="F83" s="85"/>
      <c r="H83" s="107"/>
      <c r="I83" s="91"/>
    </row>
    <row r="84" spans="1:9" ht="9.75" customHeight="1">
      <c r="A84" s="160"/>
      <c r="B84" s="161"/>
      <c r="C84" s="16"/>
      <c r="D84" s="16"/>
      <c r="E84" s="16"/>
      <c r="F84" s="84"/>
      <c r="H84" s="107"/>
      <c r="I84" s="91"/>
    </row>
    <row r="85" spans="1:9" ht="12.75" customHeight="1">
      <c r="A85" s="155" t="s">
        <v>38</v>
      </c>
      <c r="B85" s="156"/>
      <c r="C85" s="16">
        <v>1267</v>
      </c>
      <c r="D85" s="16">
        <v>1276</v>
      </c>
      <c r="E85" s="16">
        <v>1274</v>
      </c>
      <c r="F85" s="84">
        <f>(E85*100/D85)-100</f>
        <v>-0.15673981191223163</v>
      </c>
      <c r="H85" s="108"/>
      <c r="I85" s="99"/>
    </row>
    <row r="86" spans="1:9" ht="15">
      <c r="A86" s="157" t="s">
        <v>38</v>
      </c>
      <c r="B86" s="159"/>
      <c r="C86" s="17"/>
      <c r="D86" s="17"/>
      <c r="E86" s="17"/>
      <c r="F86" s="85"/>
      <c r="H86" s="91"/>
    </row>
    <row r="87" spans="1:9" ht="12.75" customHeight="1">
      <c r="A87" s="155" t="s">
        <v>39</v>
      </c>
      <c r="B87" s="156"/>
      <c r="C87" s="16">
        <v>603</v>
      </c>
      <c r="D87" s="16">
        <v>580</v>
      </c>
      <c r="E87" s="16">
        <v>577</v>
      </c>
      <c r="F87" s="84">
        <f>(E87*100/D87)-100</f>
        <v>-0.51724137931034875</v>
      </c>
      <c r="H87" s="91"/>
    </row>
    <row r="88" spans="1:9" ht="15">
      <c r="A88" s="157" t="s">
        <v>39</v>
      </c>
      <c r="B88" s="159"/>
      <c r="C88" s="17"/>
      <c r="D88" s="17"/>
      <c r="E88" s="17"/>
      <c r="F88" s="85"/>
      <c r="H88" s="91"/>
    </row>
    <row r="89" spans="1:9" ht="12.75" customHeight="1">
      <c r="A89" s="155" t="s">
        <v>40</v>
      </c>
      <c r="B89" s="156"/>
      <c r="C89" s="16">
        <v>996</v>
      </c>
      <c r="D89" s="16">
        <v>996</v>
      </c>
      <c r="E89" s="16">
        <v>972</v>
      </c>
      <c r="F89" s="84">
        <f>(E89*100/D89)-100</f>
        <v>-2.409638554216869</v>
      </c>
      <c r="H89" s="91"/>
    </row>
    <row r="90" spans="1:9" ht="15">
      <c r="A90" s="157" t="s">
        <v>40</v>
      </c>
      <c r="B90" s="159"/>
      <c r="C90" s="17"/>
      <c r="D90" s="17"/>
      <c r="E90" s="17"/>
      <c r="F90" s="85"/>
      <c r="H90" s="91"/>
    </row>
    <row r="91" spans="1:9" ht="12.75" customHeight="1">
      <c r="A91" s="155" t="s">
        <v>41</v>
      </c>
      <c r="B91" s="156"/>
      <c r="C91" s="16">
        <v>1035</v>
      </c>
      <c r="D91" s="16">
        <v>1008</v>
      </c>
      <c r="E91" s="16">
        <v>986</v>
      </c>
      <c r="F91" s="84">
        <f>(E91*100/D91)-100</f>
        <v>-2.1825396825396837</v>
      </c>
      <c r="H91" s="91"/>
    </row>
    <row r="92" spans="1:9" ht="15">
      <c r="A92" s="157" t="s">
        <v>41</v>
      </c>
      <c r="B92" s="159"/>
      <c r="C92" s="17"/>
      <c r="D92" s="17"/>
      <c r="E92" s="17"/>
      <c r="F92" s="85"/>
      <c r="H92" s="91"/>
    </row>
    <row r="93" spans="1:9" ht="12.75" customHeight="1">
      <c r="A93" s="155" t="s">
        <v>42</v>
      </c>
      <c r="B93" s="156"/>
      <c r="C93" s="16">
        <v>560</v>
      </c>
      <c r="D93" s="16">
        <v>539</v>
      </c>
      <c r="E93" s="16">
        <v>527</v>
      </c>
      <c r="F93" s="84">
        <f>(E93*100/D93)-100</f>
        <v>-2.2263450834879421</v>
      </c>
      <c r="H93" s="91"/>
    </row>
    <row r="94" spans="1:9" ht="15">
      <c r="A94" s="157" t="s">
        <v>42</v>
      </c>
      <c r="B94" s="159"/>
      <c r="C94" s="17"/>
      <c r="D94" s="17"/>
      <c r="E94" s="17"/>
      <c r="F94" s="85"/>
      <c r="H94" s="91"/>
    </row>
    <row r="95" spans="1:9" ht="12.75" customHeight="1">
      <c r="A95" s="155" t="s">
        <v>43</v>
      </c>
      <c r="B95" s="156"/>
      <c r="C95" s="16">
        <v>855</v>
      </c>
      <c r="D95" s="16">
        <v>843</v>
      </c>
      <c r="E95" s="16">
        <v>825</v>
      </c>
      <c r="F95" s="84">
        <f>(E95*100/D95)-100</f>
        <v>-2.135231316725978</v>
      </c>
      <c r="H95" s="91"/>
    </row>
    <row r="96" spans="1:9" ht="15">
      <c r="A96" s="157" t="s">
        <v>43</v>
      </c>
      <c r="B96" s="159"/>
      <c r="C96" s="17"/>
      <c r="D96" s="17"/>
      <c r="E96" s="17"/>
      <c r="F96" s="85"/>
      <c r="H96" s="91"/>
    </row>
    <row r="97" spans="1:11" ht="12.75" customHeight="1">
      <c r="A97" s="155" t="s">
        <v>44</v>
      </c>
      <c r="B97" s="156"/>
      <c r="C97" s="16">
        <v>1847</v>
      </c>
      <c r="D97" s="16">
        <v>1783</v>
      </c>
      <c r="E97" s="16">
        <v>1747</v>
      </c>
      <c r="F97" s="84">
        <f>(E97*100/D97)-100</f>
        <v>-2.019068984856986</v>
      </c>
      <c r="H97" s="99"/>
    </row>
    <row r="98" spans="1:11" ht="15">
      <c r="A98" s="157" t="s">
        <v>44</v>
      </c>
      <c r="B98" s="159"/>
      <c r="C98" s="17"/>
      <c r="D98" s="17"/>
      <c r="E98" s="17"/>
      <c r="F98" s="85"/>
      <c r="H98" s="72"/>
    </row>
    <row r="99" spans="1:11" ht="12.75" customHeight="1">
      <c r="A99" s="155" t="s">
        <v>45</v>
      </c>
      <c r="B99" s="156"/>
      <c r="C99" s="16">
        <v>1202</v>
      </c>
      <c r="D99" s="16">
        <v>1189</v>
      </c>
      <c r="E99" s="16">
        <v>1161</v>
      </c>
      <c r="F99" s="84">
        <f>(E99*100/D99)-100</f>
        <v>-2.3549201009251419</v>
      </c>
      <c r="G99" s="86"/>
      <c r="H99" s="72"/>
    </row>
    <row r="100" spans="1:11" ht="15">
      <c r="A100" s="157" t="s">
        <v>45</v>
      </c>
      <c r="B100" s="159"/>
      <c r="C100" s="17"/>
      <c r="D100" s="17"/>
      <c r="E100" s="17"/>
      <c r="F100" s="146"/>
      <c r="H100" s="91"/>
    </row>
    <row r="101" spans="1:11" ht="15">
      <c r="A101" s="164"/>
      <c r="B101" s="164"/>
      <c r="C101" s="165"/>
      <c r="D101" s="165"/>
      <c r="E101" s="165"/>
      <c r="F101" s="166"/>
      <c r="H101" s="91"/>
    </row>
    <row r="102" spans="1:11" ht="39.9" customHeight="1">
      <c r="A102" s="162" t="s">
        <v>12</v>
      </c>
      <c r="B102" s="141"/>
      <c r="C102" s="142"/>
      <c r="D102" s="142"/>
      <c r="E102" s="142"/>
      <c r="F102" s="143" t="str">
        <f>F4</f>
        <v>Ver-
änderung 2020/21</v>
      </c>
      <c r="H102" s="91"/>
    </row>
    <row r="103" spans="1:11" ht="11.25" customHeight="1">
      <c r="A103" s="144"/>
      <c r="B103" s="145"/>
      <c r="C103" s="146">
        <v>2019</v>
      </c>
      <c r="D103" s="146">
        <v>2020</v>
      </c>
      <c r="E103" s="146">
        <v>2021</v>
      </c>
      <c r="F103" s="147" t="s">
        <v>2</v>
      </c>
      <c r="H103" s="91"/>
    </row>
    <row r="104" spans="1:11" ht="9.9" customHeight="1">
      <c r="A104" s="160"/>
      <c r="B104" s="161"/>
      <c r="C104" s="16"/>
      <c r="D104" s="16"/>
      <c r="E104" s="16"/>
      <c r="F104" s="150"/>
      <c r="H104" s="108"/>
      <c r="K104" s="72"/>
    </row>
    <row r="105" spans="1:11" ht="15" customHeight="1">
      <c r="A105" s="152" t="s">
        <v>163</v>
      </c>
      <c r="B105" s="153"/>
      <c r="C105" s="16"/>
      <c r="D105" s="16"/>
      <c r="E105" s="16"/>
      <c r="F105" s="150"/>
      <c r="H105" s="107"/>
      <c r="K105" s="91"/>
    </row>
    <row r="106" spans="1:11" ht="12.75" customHeight="1">
      <c r="A106" s="155" t="s">
        <v>46</v>
      </c>
      <c r="B106" s="156"/>
      <c r="C106" s="16">
        <v>1534</v>
      </c>
      <c r="D106" s="16">
        <v>1485</v>
      </c>
      <c r="E106" s="16">
        <v>1382</v>
      </c>
      <c r="F106" s="84">
        <f>(E106*100/D106)-100</f>
        <v>-6.9360269360269342</v>
      </c>
      <c r="H106" s="107"/>
      <c r="K106" s="91"/>
    </row>
    <row r="107" spans="1:11" ht="15">
      <c r="A107" s="157" t="s">
        <v>46</v>
      </c>
      <c r="B107" s="159"/>
      <c r="C107" s="17"/>
      <c r="D107" s="17"/>
      <c r="E107" s="17"/>
      <c r="F107" s="85"/>
      <c r="H107" s="107"/>
      <c r="K107" s="91"/>
    </row>
    <row r="108" spans="1:11" ht="12.75" customHeight="1">
      <c r="A108" s="155" t="s">
        <v>47</v>
      </c>
      <c r="B108" s="156"/>
      <c r="C108" s="16">
        <v>736</v>
      </c>
      <c r="D108" s="16">
        <v>727</v>
      </c>
      <c r="E108" s="16">
        <v>697</v>
      </c>
      <c r="F108" s="84">
        <f>(E108*100/D108)-100</f>
        <v>-4.1265474552957357</v>
      </c>
      <c r="H108" s="107"/>
      <c r="K108" s="91"/>
    </row>
    <row r="109" spans="1:11" ht="15">
      <c r="A109" s="157" t="s">
        <v>47</v>
      </c>
      <c r="B109" s="159"/>
      <c r="C109" s="17"/>
      <c r="D109" s="17"/>
      <c r="E109" s="17"/>
      <c r="F109" s="85"/>
      <c r="H109" s="107"/>
      <c r="K109" s="91"/>
    </row>
    <row r="110" spans="1:11" ht="12.75" customHeight="1">
      <c r="A110" s="155" t="s">
        <v>48</v>
      </c>
      <c r="B110" s="156"/>
      <c r="C110" s="16">
        <v>1723</v>
      </c>
      <c r="D110" s="16">
        <v>1673</v>
      </c>
      <c r="E110" s="16">
        <v>1663</v>
      </c>
      <c r="F110" s="84">
        <f>(E110*100/D110)-100</f>
        <v>-0.59772863120143427</v>
      </c>
      <c r="H110" s="107"/>
      <c r="K110" s="91"/>
    </row>
    <row r="111" spans="1:11" ht="15">
      <c r="A111" s="157" t="s">
        <v>49</v>
      </c>
      <c r="B111" s="159"/>
      <c r="C111" s="17"/>
      <c r="D111" s="17"/>
      <c r="E111" s="17"/>
      <c r="F111" s="85"/>
      <c r="H111" s="107"/>
      <c r="K111" s="91"/>
    </row>
    <row r="112" spans="1:11" ht="12.75" customHeight="1">
      <c r="A112" s="155" t="s">
        <v>50</v>
      </c>
      <c r="B112" s="156"/>
      <c r="C112" s="16">
        <v>645</v>
      </c>
      <c r="D112" s="16">
        <v>631</v>
      </c>
      <c r="E112" s="16">
        <v>592</v>
      </c>
      <c r="F112" s="84">
        <f>(E112*100/D112)-100</f>
        <v>-6.1806656101426256</v>
      </c>
      <c r="H112" s="107"/>
      <c r="K112" s="91"/>
    </row>
    <row r="113" spans="1:11" ht="15">
      <c r="A113" s="157" t="s">
        <v>50</v>
      </c>
      <c r="B113" s="159"/>
      <c r="C113" s="17"/>
      <c r="D113" s="17"/>
      <c r="E113" s="17"/>
      <c r="F113" s="85"/>
      <c r="H113" s="107"/>
      <c r="K113" s="91"/>
    </row>
    <row r="114" spans="1:11" ht="12.75" customHeight="1">
      <c r="A114" s="155" t="s">
        <v>51</v>
      </c>
      <c r="B114" s="156"/>
      <c r="C114" s="16">
        <v>2315</v>
      </c>
      <c r="D114" s="16">
        <v>2252</v>
      </c>
      <c r="E114" s="16">
        <v>2206</v>
      </c>
      <c r="F114" s="84">
        <f>(E114*100/D114)-100</f>
        <v>-2.042628774422738</v>
      </c>
      <c r="H114" s="107"/>
      <c r="K114" s="91"/>
    </row>
    <row r="115" spans="1:11" ht="15.6">
      <c r="A115" s="157" t="s">
        <v>52</v>
      </c>
      <c r="B115" s="159"/>
      <c r="C115" s="17"/>
      <c r="D115" s="17"/>
      <c r="E115" s="17"/>
      <c r="F115" s="85"/>
      <c r="H115" s="108"/>
      <c r="K115" s="99"/>
    </row>
    <row r="116" spans="1:11" ht="12.75" customHeight="1">
      <c r="A116" s="155" t="s">
        <v>195</v>
      </c>
      <c r="B116" s="156"/>
      <c r="C116" s="16">
        <v>1616</v>
      </c>
      <c r="D116" s="16">
        <v>1630</v>
      </c>
      <c r="E116" s="16">
        <v>1591</v>
      </c>
      <c r="F116" s="84">
        <f>(E116*100/D116)-100</f>
        <v>-2.3926380368098137</v>
      </c>
      <c r="H116" s="107"/>
      <c r="K116" s="72"/>
    </row>
    <row r="117" spans="1:11" ht="15.6">
      <c r="A117" s="157" t="s">
        <v>196</v>
      </c>
      <c r="B117" s="159"/>
      <c r="C117" s="17"/>
      <c r="D117" s="17"/>
      <c r="E117" s="17"/>
      <c r="F117" s="85"/>
      <c r="H117" s="108"/>
      <c r="K117" s="72"/>
    </row>
    <row r="118" spans="1:11" ht="12.75" customHeight="1">
      <c r="A118" s="155" t="s">
        <v>53</v>
      </c>
      <c r="B118" s="156"/>
      <c r="C118" s="16">
        <v>5492</v>
      </c>
      <c r="D118" s="16">
        <v>5182</v>
      </c>
      <c r="E118" s="16">
        <v>5003</v>
      </c>
      <c r="F118" s="84">
        <f>(E118*100/D118)-100</f>
        <v>-3.4542647626399088</v>
      </c>
      <c r="H118" s="107"/>
      <c r="K118" s="91"/>
    </row>
    <row r="119" spans="1:11" ht="12.75" customHeight="1">
      <c r="A119" s="157" t="s">
        <v>54</v>
      </c>
      <c r="B119" s="159"/>
      <c r="C119" s="17"/>
      <c r="D119" s="17"/>
      <c r="E119" s="17"/>
      <c r="F119" s="85"/>
      <c r="H119" s="107"/>
      <c r="K119" s="91"/>
    </row>
    <row r="120" spans="1:11" ht="12.75" customHeight="1">
      <c r="A120" s="155" t="s">
        <v>55</v>
      </c>
      <c r="B120" s="156"/>
      <c r="C120" s="16">
        <v>1365</v>
      </c>
      <c r="D120" s="16">
        <v>1318</v>
      </c>
      <c r="E120" s="16">
        <v>1283</v>
      </c>
      <c r="F120" s="84">
        <f>(E120*100/D120)-100</f>
        <v>-2.6555386949924156</v>
      </c>
      <c r="H120" s="107"/>
      <c r="K120" s="91"/>
    </row>
    <row r="121" spans="1:11" ht="15">
      <c r="A121" s="157" t="s">
        <v>56</v>
      </c>
      <c r="B121" s="159"/>
      <c r="C121" s="17"/>
      <c r="D121" s="17"/>
      <c r="E121" s="17"/>
      <c r="F121" s="85"/>
      <c r="H121" s="107"/>
      <c r="K121" s="91"/>
    </row>
    <row r="122" spans="1:11" ht="12.75" customHeight="1">
      <c r="A122" s="155" t="s">
        <v>57</v>
      </c>
      <c r="B122" s="156"/>
      <c r="C122" s="16">
        <v>205</v>
      </c>
      <c r="D122" s="16">
        <v>191</v>
      </c>
      <c r="E122" s="16">
        <v>200</v>
      </c>
      <c r="F122" s="84">
        <f>(E122*100/D122)-100</f>
        <v>4.712041884816756</v>
      </c>
      <c r="H122" s="107"/>
      <c r="K122" s="91"/>
    </row>
    <row r="123" spans="1:11" ht="15">
      <c r="A123" s="157" t="s">
        <v>156</v>
      </c>
      <c r="B123" s="159"/>
      <c r="C123" s="17"/>
      <c r="D123" s="17"/>
      <c r="E123" s="17"/>
      <c r="F123" s="85"/>
      <c r="H123" s="107"/>
      <c r="K123" s="91"/>
    </row>
    <row r="124" spans="1:11" ht="12.75" customHeight="1">
      <c r="A124" s="155" t="s">
        <v>58</v>
      </c>
      <c r="B124" s="156"/>
      <c r="C124" s="16">
        <v>1730</v>
      </c>
      <c r="D124" s="16">
        <v>1709</v>
      </c>
      <c r="E124" s="16">
        <v>1663</v>
      </c>
      <c r="F124" s="84">
        <f>(E124*100/D124)-100</f>
        <v>-2.6916325336454037</v>
      </c>
      <c r="G124" s="86"/>
      <c r="H124" s="107"/>
      <c r="K124" s="91"/>
    </row>
    <row r="125" spans="1:11" ht="15">
      <c r="A125" s="157" t="s">
        <v>58</v>
      </c>
      <c r="B125" s="159"/>
      <c r="C125" s="17"/>
      <c r="D125" s="17"/>
      <c r="E125" s="17"/>
      <c r="F125" s="85"/>
      <c r="H125" s="107"/>
      <c r="K125" s="91"/>
    </row>
    <row r="126" spans="1:11" ht="9.9" customHeight="1">
      <c r="A126" s="160"/>
      <c r="B126" s="161"/>
      <c r="C126" s="16"/>
      <c r="D126" s="16"/>
      <c r="E126" s="16"/>
      <c r="F126" s="84"/>
      <c r="H126" s="107"/>
      <c r="K126" s="91"/>
    </row>
    <row r="127" spans="1:11" ht="12.75" customHeight="1">
      <c r="A127" s="155" t="s">
        <v>59</v>
      </c>
      <c r="B127" s="156"/>
      <c r="C127" s="16">
        <v>1186</v>
      </c>
      <c r="D127" s="16">
        <v>1161</v>
      </c>
      <c r="E127" s="16">
        <v>1120</v>
      </c>
      <c r="F127" s="84">
        <f>(E127*100/D127)-100</f>
        <v>-3.531438415159343</v>
      </c>
      <c r="H127" s="107"/>
      <c r="K127" s="91"/>
    </row>
    <row r="128" spans="1:11" ht="15">
      <c r="A128" s="157" t="s">
        <v>111</v>
      </c>
      <c r="B128" s="159"/>
      <c r="C128" s="17"/>
      <c r="D128" s="17"/>
      <c r="E128" s="17"/>
      <c r="F128" s="85"/>
      <c r="H128" s="107"/>
      <c r="K128" s="91"/>
    </row>
    <row r="129" spans="1:11" ht="12.75" customHeight="1">
      <c r="A129" s="155" t="s">
        <v>60</v>
      </c>
      <c r="B129" s="156"/>
      <c r="C129" s="16">
        <v>136</v>
      </c>
      <c r="D129" s="16">
        <v>132</v>
      </c>
      <c r="E129" s="16">
        <v>126</v>
      </c>
      <c r="F129" s="84">
        <f>(E129*100/D129)-100</f>
        <v>-4.5454545454545467</v>
      </c>
      <c r="H129" s="108"/>
      <c r="K129" s="99"/>
    </row>
    <row r="130" spans="1:11">
      <c r="A130" s="157" t="s">
        <v>61</v>
      </c>
      <c r="B130" s="159"/>
      <c r="C130" s="17"/>
      <c r="D130" s="17"/>
      <c r="E130" s="17"/>
      <c r="F130" s="85"/>
    </row>
    <row r="131" spans="1:11" ht="12.75" customHeight="1">
      <c r="A131" s="155" t="s">
        <v>62</v>
      </c>
      <c r="B131" s="156"/>
      <c r="C131" s="16">
        <v>200</v>
      </c>
      <c r="D131" s="16">
        <v>193</v>
      </c>
      <c r="E131" s="16">
        <v>190</v>
      </c>
      <c r="F131" s="84">
        <f>(E131*100/D131)-100</f>
        <v>-1.5544041450777257</v>
      </c>
    </row>
    <row r="132" spans="1:11">
      <c r="A132" s="157" t="s">
        <v>62</v>
      </c>
      <c r="B132" s="159"/>
      <c r="C132" s="17"/>
      <c r="D132" s="17"/>
      <c r="E132" s="17"/>
      <c r="F132" s="85"/>
    </row>
    <row r="133" spans="1:11" ht="12.75" customHeight="1">
      <c r="A133" s="155" t="s">
        <v>63</v>
      </c>
      <c r="B133" s="156"/>
      <c r="C133" s="16">
        <v>1397</v>
      </c>
      <c r="D133" s="16">
        <v>1356</v>
      </c>
      <c r="E133" s="16">
        <v>1347</v>
      </c>
      <c r="F133" s="84">
        <f>(E133*100/D133)-100</f>
        <v>-0.66371681415928663</v>
      </c>
    </row>
    <row r="134" spans="1:11">
      <c r="A134" s="157" t="s">
        <v>63</v>
      </c>
      <c r="B134" s="159"/>
      <c r="C134" s="17"/>
      <c r="D134" s="17"/>
      <c r="E134" s="17"/>
      <c r="F134" s="85"/>
    </row>
    <row r="135" spans="1:11" ht="12.75" customHeight="1">
      <c r="A135" s="155" t="s">
        <v>64</v>
      </c>
      <c r="B135" s="156"/>
      <c r="C135" s="16">
        <v>1241</v>
      </c>
      <c r="D135" s="16">
        <v>1225</v>
      </c>
      <c r="E135" s="16">
        <v>1214</v>
      </c>
      <c r="F135" s="84">
        <f>(E135*100/D135)-100</f>
        <v>-0.89795918367346417</v>
      </c>
    </row>
    <row r="136" spans="1:11">
      <c r="A136" s="157" t="s">
        <v>64</v>
      </c>
      <c r="B136" s="159"/>
      <c r="C136" s="17"/>
      <c r="D136" s="17"/>
      <c r="E136" s="17"/>
      <c r="F136" s="85"/>
    </row>
    <row r="137" spans="1:11" ht="12.75" customHeight="1">
      <c r="A137" s="155" t="s">
        <v>65</v>
      </c>
      <c r="B137" s="156"/>
      <c r="C137" s="16">
        <v>668</v>
      </c>
      <c r="D137" s="16">
        <v>678</v>
      </c>
      <c r="E137" s="16">
        <v>697</v>
      </c>
      <c r="F137" s="84">
        <f>(E137*100/D137)-100</f>
        <v>2.8023598820059021</v>
      </c>
    </row>
    <row r="138" spans="1:11">
      <c r="A138" s="157" t="s">
        <v>65</v>
      </c>
      <c r="B138" s="159"/>
      <c r="C138" s="17"/>
      <c r="D138" s="17"/>
      <c r="E138" s="17"/>
      <c r="F138" s="85"/>
    </row>
    <row r="139" spans="1:11" ht="12.75" customHeight="1">
      <c r="A139" s="155" t="s">
        <v>66</v>
      </c>
      <c r="B139" s="156"/>
      <c r="C139" s="16">
        <v>501</v>
      </c>
      <c r="D139" s="16">
        <v>496</v>
      </c>
      <c r="E139" s="16">
        <v>486</v>
      </c>
      <c r="F139" s="84">
        <f>(E139*100/D139)-100</f>
        <v>-2.0161290322580641</v>
      </c>
    </row>
    <row r="140" spans="1:11">
      <c r="A140" s="157" t="s">
        <v>66</v>
      </c>
      <c r="B140" s="159"/>
      <c r="C140" s="17"/>
      <c r="D140" s="17"/>
      <c r="E140" s="17"/>
      <c r="F140" s="85"/>
    </row>
    <row r="141" spans="1:11" ht="12.75" customHeight="1">
      <c r="A141" s="155" t="s">
        <v>166</v>
      </c>
      <c r="B141" s="156"/>
      <c r="C141" s="16">
        <v>2072</v>
      </c>
      <c r="D141" s="16">
        <v>1972</v>
      </c>
      <c r="E141" s="16">
        <v>1896</v>
      </c>
      <c r="F141" s="84">
        <f>(E141*100/D141)-100</f>
        <v>-3.8539553752535483</v>
      </c>
    </row>
    <row r="142" spans="1:11">
      <c r="A142" s="157" t="s">
        <v>197</v>
      </c>
      <c r="B142" s="159"/>
      <c r="C142" s="17"/>
      <c r="D142" s="17"/>
      <c r="E142" s="17"/>
      <c r="F142" s="85"/>
    </row>
    <row r="143" spans="1:11" ht="12.75" customHeight="1">
      <c r="A143" s="155" t="s">
        <v>67</v>
      </c>
      <c r="B143" s="156"/>
      <c r="C143" s="16">
        <v>658</v>
      </c>
      <c r="D143" s="16">
        <v>673</v>
      </c>
      <c r="E143" s="16">
        <v>638</v>
      </c>
      <c r="F143" s="84">
        <f>(E143*100/D143)-100</f>
        <v>-5.2005943536404118</v>
      </c>
    </row>
    <row r="144" spans="1:11">
      <c r="A144" s="157" t="s">
        <v>67</v>
      </c>
      <c r="B144" s="159"/>
      <c r="C144" s="17"/>
      <c r="D144" s="17"/>
      <c r="E144" s="17"/>
      <c r="F144" s="85"/>
    </row>
    <row r="145" spans="1:10">
      <c r="A145" s="164"/>
      <c r="B145" s="164"/>
      <c r="C145" s="165"/>
      <c r="D145" s="165"/>
      <c r="E145" s="165"/>
      <c r="F145" s="166"/>
    </row>
    <row r="146" spans="1:10" ht="39.9" customHeight="1">
      <c r="A146" s="162" t="s">
        <v>12</v>
      </c>
      <c r="B146" s="141"/>
      <c r="C146" s="142"/>
      <c r="D146" s="142"/>
      <c r="E146" s="142"/>
      <c r="F146" s="143" t="str">
        <f>F4</f>
        <v>Ver-
änderung 2020/21</v>
      </c>
    </row>
    <row r="147" spans="1:10" ht="11.25" customHeight="1">
      <c r="A147" s="144"/>
      <c r="B147" s="145"/>
      <c r="C147" s="146">
        <v>2019</v>
      </c>
      <c r="D147" s="146">
        <v>2020</v>
      </c>
      <c r="E147" s="146">
        <v>2021</v>
      </c>
      <c r="F147" s="147" t="s">
        <v>2</v>
      </c>
    </row>
    <row r="148" spans="1:10" ht="9.9" customHeight="1">
      <c r="A148" s="160"/>
      <c r="B148" s="161"/>
      <c r="C148" s="16"/>
      <c r="D148" s="16"/>
      <c r="E148" s="16"/>
      <c r="F148" s="150"/>
    </row>
    <row r="149" spans="1:10" ht="15.6">
      <c r="A149" s="152" t="s">
        <v>164</v>
      </c>
      <c r="B149" s="153"/>
      <c r="C149" s="16"/>
      <c r="D149" s="16"/>
      <c r="E149" s="16"/>
      <c r="F149" s="150"/>
      <c r="H149" s="108"/>
      <c r="J149" s="72"/>
    </row>
    <row r="150" spans="1:10" ht="12.75" customHeight="1">
      <c r="A150" s="155" t="s">
        <v>68</v>
      </c>
      <c r="B150" s="156"/>
      <c r="C150" s="16">
        <v>372</v>
      </c>
      <c r="D150" s="16">
        <v>369</v>
      </c>
      <c r="E150" s="16">
        <v>360</v>
      </c>
      <c r="F150" s="84">
        <f>(E150*100/D150)-100</f>
        <v>-2.4390243902439011</v>
      </c>
      <c r="H150" s="107"/>
      <c r="J150" s="91"/>
    </row>
    <row r="151" spans="1:10" ht="15">
      <c r="A151" s="157" t="s">
        <v>68</v>
      </c>
      <c r="B151" s="159"/>
      <c r="C151" s="17"/>
      <c r="D151" s="17"/>
      <c r="E151" s="17"/>
      <c r="F151" s="85"/>
      <c r="H151" s="107"/>
      <c r="J151" s="91"/>
    </row>
    <row r="152" spans="1:10" ht="12.75" customHeight="1">
      <c r="A152" s="155" t="s">
        <v>69</v>
      </c>
      <c r="B152" s="156"/>
      <c r="C152" s="16">
        <v>1741</v>
      </c>
      <c r="D152" s="16">
        <v>1687</v>
      </c>
      <c r="E152" s="16">
        <v>1551</v>
      </c>
      <c r="F152" s="84">
        <f>(E152*100/D152)-100</f>
        <v>-8.0616478956727917</v>
      </c>
      <c r="H152" s="107"/>
      <c r="J152" s="91"/>
    </row>
    <row r="153" spans="1:10" ht="15">
      <c r="A153" s="157" t="s">
        <v>69</v>
      </c>
      <c r="B153" s="159"/>
      <c r="C153" s="17"/>
      <c r="D153" s="17"/>
      <c r="E153" s="17"/>
      <c r="F153" s="85"/>
      <c r="H153" s="107"/>
      <c r="J153" s="91"/>
    </row>
    <row r="154" spans="1:10" ht="12.75" customHeight="1">
      <c r="A154" s="155" t="s">
        <v>70</v>
      </c>
      <c r="B154" s="156"/>
      <c r="C154" s="16">
        <v>249</v>
      </c>
      <c r="D154" s="16">
        <v>241</v>
      </c>
      <c r="E154" s="16">
        <v>225</v>
      </c>
      <c r="F154" s="84">
        <f>(E154*100/D154)-100</f>
        <v>-6.6390041493775982</v>
      </c>
      <c r="H154" s="107"/>
      <c r="J154" s="91"/>
    </row>
    <row r="155" spans="1:10" ht="15">
      <c r="A155" s="157" t="s">
        <v>70</v>
      </c>
      <c r="B155" s="159"/>
      <c r="C155" s="17"/>
      <c r="D155" s="17"/>
      <c r="E155" s="17"/>
      <c r="F155" s="85"/>
      <c r="H155" s="107"/>
      <c r="J155" s="91"/>
    </row>
    <row r="156" spans="1:10" ht="12.75" customHeight="1">
      <c r="A156" s="155" t="s">
        <v>71</v>
      </c>
      <c r="B156" s="156"/>
      <c r="C156" s="16">
        <v>440</v>
      </c>
      <c r="D156" s="16">
        <v>434</v>
      </c>
      <c r="E156" s="16">
        <v>416</v>
      </c>
      <c r="F156" s="84">
        <f>(E156*100/D156)-100</f>
        <v>-4.1474654377880142</v>
      </c>
      <c r="H156" s="107"/>
      <c r="J156" s="91"/>
    </row>
    <row r="157" spans="1:10" ht="15">
      <c r="A157" s="157" t="s">
        <v>71</v>
      </c>
      <c r="B157" s="159"/>
      <c r="C157" s="17"/>
      <c r="D157" s="17"/>
      <c r="E157" s="17"/>
      <c r="F157" s="85"/>
      <c r="H157" s="107"/>
      <c r="J157" s="91"/>
    </row>
    <row r="158" spans="1:10" ht="12.75" customHeight="1">
      <c r="A158" s="155" t="s">
        <v>72</v>
      </c>
      <c r="B158" s="156"/>
      <c r="C158" s="16">
        <v>927</v>
      </c>
      <c r="D158" s="16">
        <v>881</v>
      </c>
      <c r="E158" s="16">
        <v>874</v>
      </c>
      <c r="F158" s="84">
        <f>(E158*100/D158)-100</f>
        <v>-0.79455164585698412</v>
      </c>
      <c r="H158" s="107"/>
      <c r="J158" s="91"/>
    </row>
    <row r="159" spans="1:10" ht="15">
      <c r="A159" s="157" t="s">
        <v>72</v>
      </c>
      <c r="B159" s="159"/>
      <c r="C159" s="17"/>
      <c r="D159" s="17"/>
      <c r="E159" s="17"/>
      <c r="F159" s="85"/>
      <c r="H159" s="107"/>
      <c r="J159" s="91"/>
    </row>
    <row r="160" spans="1:10" ht="12.75" customHeight="1">
      <c r="A160" s="155" t="s">
        <v>114</v>
      </c>
      <c r="B160" s="156"/>
      <c r="C160" s="16">
        <v>403</v>
      </c>
      <c r="D160" s="16">
        <v>386</v>
      </c>
      <c r="E160" s="16">
        <v>379</v>
      </c>
      <c r="F160" s="84">
        <f>(E160*100/D160)-100</f>
        <v>-1.8134715025906729</v>
      </c>
      <c r="H160" s="108"/>
      <c r="J160" s="99"/>
    </row>
    <row r="161" spans="1:10" ht="15">
      <c r="A161" s="157" t="s">
        <v>114</v>
      </c>
      <c r="B161" s="159"/>
      <c r="C161" s="17"/>
      <c r="D161" s="17"/>
      <c r="E161" s="17"/>
      <c r="F161" s="85"/>
      <c r="H161" s="107"/>
      <c r="J161" s="72"/>
    </row>
    <row r="162" spans="1:10" ht="12.75" customHeight="1">
      <c r="A162" s="155" t="s">
        <v>74</v>
      </c>
      <c r="B162" s="156"/>
      <c r="C162" s="16">
        <v>332</v>
      </c>
      <c r="D162" s="16">
        <v>330</v>
      </c>
      <c r="E162" s="16">
        <v>332</v>
      </c>
      <c r="F162" s="84">
        <f>(E162*100/D162)-100</f>
        <v>0.60606060606060908</v>
      </c>
      <c r="H162" s="108"/>
      <c r="J162" s="72"/>
    </row>
    <row r="163" spans="1:10" ht="15">
      <c r="A163" s="157" t="s">
        <v>74</v>
      </c>
      <c r="B163" s="159"/>
      <c r="C163" s="17"/>
      <c r="D163" s="17"/>
      <c r="E163" s="17"/>
      <c r="F163" s="85"/>
      <c r="H163" s="107"/>
      <c r="J163" s="91"/>
    </row>
    <row r="164" spans="1:10" ht="12.75" customHeight="1">
      <c r="A164" s="155" t="s">
        <v>75</v>
      </c>
      <c r="B164" s="156"/>
      <c r="C164" s="16">
        <v>451</v>
      </c>
      <c r="D164" s="16">
        <v>439</v>
      </c>
      <c r="E164" s="16">
        <v>436</v>
      </c>
      <c r="F164" s="84">
        <f>(E164*100/D164)-100</f>
        <v>-0.6833712984054614</v>
      </c>
      <c r="H164" s="107"/>
      <c r="J164" s="91"/>
    </row>
    <row r="165" spans="1:10" ht="15">
      <c r="A165" s="157" t="s">
        <v>75</v>
      </c>
      <c r="B165" s="167"/>
      <c r="C165" s="17"/>
      <c r="D165" s="17"/>
      <c r="E165" s="17"/>
      <c r="F165" s="85"/>
      <c r="H165" s="107"/>
      <c r="J165" s="91"/>
    </row>
    <row r="166" spans="1:10" ht="12.75" customHeight="1">
      <c r="A166" s="155" t="s">
        <v>175</v>
      </c>
      <c r="B166" s="156"/>
      <c r="C166" s="18">
        <v>496</v>
      </c>
      <c r="D166" s="18">
        <v>494</v>
      </c>
      <c r="E166" s="18">
        <v>463</v>
      </c>
      <c r="F166" s="84">
        <f>(E166*100/D166)-100</f>
        <v>-6.2753036437246976</v>
      </c>
      <c r="H166" s="107"/>
      <c r="J166" s="91"/>
    </row>
    <row r="167" spans="1:10" ht="15">
      <c r="A167" s="157" t="s">
        <v>76</v>
      </c>
      <c r="B167" s="159"/>
      <c r="C167" s="17"/>
      <c r="D167" s="17"/>
      <c r="E167" s="17"/>
      <c r="F167" s="85"/>
      <c r="H167" s="107"/>
      <c r="J167" s="91"/>
    </row>
    <row r="168" spans="1:10" ht="12.75" customHeight="1">
      <c r="A168" s="155" t="s">
        <v>77</v>
      </c>
      <c r="B168" s="156"/>
      <c r="C168" s="16">
        <v>764</v>
      </c>
      <c r="D168" s="16">
        <v>738</v>
      </c>
      <c r="E168" s="16">
        <v>700</v>
      </c>
      <c r="F168" s="84">
        <f>(E168*100/D168)-100</f>
        <v>-5.149051490514907</v>
      </c>
      <c r="H168" s="107"/>
      <c r="J168" s="91"/>
    </row>
    <row r="169" spans="1:10" ht="15">
      <c r="A169" s="157" t="s">
        <v>78</v>
      </c>
      <c r="B169" s="159"/>
      <c r="C169" s="17"/>
      <c r="D169" s="17"/>
      <c r="E169" s="17"/>
      <c r="F169" s="85"/>
      <c r="H169" s="107"/>
      <c r="J169" s="91"/>
    </row>
    <row r="170" spans="1:10" ht="9.9" customHeight="1">
      <c r="A170" s="160"/>
      <c r="B170" s="161"/>
      <c r="C170" s="16"/>
      <c r="D170" s="16"/>
      <c r="E170" s="16"/>
      <c r="F170" s="84"/>
      <c r="H170" s="107"/>
      <c r="J170" s="91"/>
    </row>
    <row r="171" spans="1:10" ht="12.75" customHeight="1">
      <c r="A171" s="155" t="s">
        <v>79</v>
      </c>
      <c r="B171" s="156"/>
      <c r="C171" s="16">
        <v>409</v>
      </c>
      <c r="D171" s="16">
        <v>396</v>
      </c>
      <c r="E171" s="16">
        <v>382</v>
      </c>
      <c r="F171" s="84">
        <f>(E171*100/D171)-100</f>
        <v>-3.5353535353535364</v>
      </c>
      <c r="H171" s="107"/>
      <c r="J171" s="91"/>
    </row>
    <row r="172" spans="1:10" ht="15">
      <c r="A172" s="157" t="s">
        <v>79</v>
      </c>
      <c r="B172" s="159"/>
      <c r="C172" s="17"/>
      <c r="D172" s="17"/>
      <c r="E172" s="17"/>
      <c r="F172" s="85"/>
      <c r="H172" s="107"/>
      <c r="J172" s="91"/>
    </row>
    <row r="173" spans="1:10" ht="12.75" customHeight="1">
      <c r="A173" s="155" t="s">
        <v>80</v>
      </c>
      <c r="B173" s="156"/>
      <c r="C173" s="16">
        <v>160</v>
      </c>
      <c r="D173" s="16">
        <v>154</v>
      </c>
      <c r="E173" s="16">
        <v>148</v>
      </c>
      <c r="F173" s="84">
        <f>(E173*100/D173)-100</f>
        <v>-3.8961038961038952</v>
      </c>
    </row>
    <row r="174" spans="1:10">
      <c r="A174" s="157" t="s">
        <v>80</v>
      </c>
      <c r="B174" s="159"/>
      <c r="C174" s="17"/>
      <c r="D174" s="17"/>
      <c r="E174" s="17"/>
      <c r="F174" s="85"/>
    </row>
    <row r="175" spans="1:10" ht="12.75" customHeight="1">
      <c r="A175" s="155" t="s">
        <v>81</v>
      </c>
      <c r="B175" s="156"/>
      <c r="C175" s="16">
        <v>2122</v>
      </c>
      <c r="D175" s="16">
        <v>2069</v>
      </c>
      <c r="E175" s="16">
        <v>2034</v>
      </c>
      <c r="F175" s="84">
        <f>(E175*100/D175)-100</f>
        <v>-1.6916384726921194</v>
      </c>
    </row>
    <row r="176" spans="1:10">
      <c r="A176" s="157" t="s">
        <v>198</v>
      </c>
      <c r="B176" s="159"/>
      <c r="C176" s="17"/>
      <c r="D176" s="17"/>
      <c r="E176" s="17"/>
      <c r="F176" s="85"/>
      <c r="G176" s="6"/>
    </row>
    <row r="177" spans="1:7" ht="12.75" customHeight="1">
      <c r="A177" s="155" t="s">
        <v>82</v>
      </c>
      <c r="B177" s="156"/>
      <c r="C177" s="16">
        <v>1266</v>
      </c>
      <c r="D177" s="16">
        <v>1226</v>
      </c>
      <c r="E177" s="16">
        <v>1207</v>
      </c>
      <c r="F177" s="84">
        <f>(E177*100/D177)-100</f>
        <v>-1.5497553017944483</v>
      </c>
    </row>
    <row r="178" spans="1:7">
      <c r="A178" s="157" t="s">
        <v>82</v>
      </c>
      <c r="B178" s="159"/>
      <c r="C178" s="17"/>
      <c r="D178" s="17"/>
      <c r="E178" s="17"/>
      <c r="F178" s="85"/>
    </row>
    <row r="179" spans="1:7" ht="12.75" customHeight="1">
      <c r="A179" s="155" t="s">
        <v>83</v>
      </c>
      <c r="B179" s="156"/>
      <c r="C179" s="16">
        <v>472</v>
      </c>
      <c r="D179" s="16">
        <v>442</v>
      </c>
      <c r="E179" s="16">
        <v>431</v>
      </c>
      <c r="F179" s="84">
        <f>(E179*100/D179)-100</f>
        <v>-2.4886877828054281</v>
      </c>
    </row>
    <row r="180" spans="1:7">
      <c r="A180" s="157" t="s">
        <v>83</v>
      </c>
      <c r="B180" s="159"/>
      <c r="C180" s="17"/>
      <c r="D180" s="17"/>
      <c r="E180" s="17"/>
      <c r="F180" s="85"/>
    </row>
    <row r="181" spans="1:7" ht="12.75" customHeight="1">
      <c r="A181" s="155" t="s">
        <v>84</v>
      </c>
      <c r="B181" s="156"/>
      <c r="C181" s="16">
        <v>264</v>
      </c>
      <c r="D181" s="16">
        <v>250</v>
      </c>
      <c r="E181" s="16">
        <v>249</v>
      </c>
      <c r="F181" s="84">
        <f>(E181*100/D181)-100</f>
        <v>-0.40000000000000568</v>
      </c>
    </row>
    <row r="182" spans="1:7">
      <c r="A182" s="157" t="s">
        <v>84</v>
      </c>
      <c r="B182" s="159"/>
      <c r="C182" s="17"/>
      <c r="D182" s="17"/>
      <c r="E182" s="17"/>
      <c r="F182" s="85"/>
    </row>
    <row r="183" spans="1:7" ht="12.75" customHeight="1">
      <c r="A183" s="155" t="s">
        <v>85</v>
      </c>
      <c r="B183" s="156"/>
      <c r="C183" s="16">
        <v>254</v>
      </c>
      <c r="D183" s="16">
        <v>237</v>
      </c>
      <c r="E183" s="16">
        <v>251</v>
      </c>
      <c r="F183" s="84">
        <f>(E183*100/D183)-100</f>
        <v>5.9071729957805843</v>
      </c>
    </row>
    <row r="184" spans="1:7">
      <c r="A184" s="157" t="s">
        <v>199</v>
      </c>
      <c r="B184" s="159"/>
      <c r="C184" s="17"/>
      <c r="D184" s="17"/>
      <c r="E184" s="17"/>
      <c r="F184" s="85"/>
    </row>
    <row r="185" spans="1:7" ht="12.75" customHeight="1">
      <c r="A185" s="155" t="s">
        <v>86</v>
      </c>
      <c r="B185" s="156"/>
      <c r="C185" s="16">
        <v>600</v>
      </c>
      <c r="D185" s="16">
        <v>569</v>
      </c>
      <c r="E185" s="16">
        <v>546</v>
      </c>
      <c r="F185" s="84">
        <f>(E185*100/D185)-100</f>
        <v>-4.0421792618629127</v>
      </c>
    </row>
    <row r="186" spans="1:7">
      <c r="A186" s="157" t="s">
        <v>86</v>
      </c>
      <c r="B186" s="159"/>
      <c r="C186" s="17"/>
      <c r="D186" s="17"/>
      <c r="E186" s="17"/>
      <c r="F186" s="85"/>
    </row>
    <row r="187" spans="1:7" ht="12.75" customHeight="1">
      <c r="A187" s="155" t="s">
        <v>87</v>
      </c>
      <c r="B187" s="156"/>
      <c r="C187" s="16">
        <v>375</v>
      </c>
      <c r="D187" s="16">
        <v>367</v>
      </c>
      <c r="E187" s="16">
        <v>358</v>
      </c>
      <c r="F187" s="84">
        <f>(E187*100/D187)-100</f>
        <v>-2.4523160762942808</v>
      </c>
    </row>
    <row r="188" spans="1:7">
      <c r="A188" s="157" t="s">
        <v>87</v>
      </c>
      <c r="B188" s="159"/>
      <c r="C188" s="17"/>
      <c r="D188" s="17"/>
      <c r="E188" s="17"/>
      <c r="F188" s="85"/>
    </row>
    <row r="189" spans="1:7" ht="12.75" customHeight="1">
      <c r="A189" s="155" t="s">
        <v>200</v>
      </c>
      <c r="B189" s="156"/>
      <c r="C189" s="16">
        <v>1332</v>
      </c>
      <c r="D189" s="16">
        <v>1315</v>
      </c>
      <c r="E189" s="16">
        <v>1285</v>
      </c>
      <c r="F189" s="84">
        <f>(E189*100/D189)-100</f>
        <v>-2.281368821292773</v>
      </c>
    </row>
    <row r="190" spans="1:7">
      <c r="A190" s="157" t="s">
        <v>88</v>
      </c>
      <c r="B190" s="159"/>
      <c r="C190" s="17"/>
      <c r="D190" s="17"/>
      <c r="E190" s="17"/>
      <c r="F190" s="146"/>
    </row>
    <row r="191" spans="1:7">
      <c r="A191" s="148"/>
      <c r="B191" s="149"/>
      <c r="C191" s="16"/>
      <c r="D191" s="16"/>
      <c r="E191" s="16"/>
      <c r="F191" s="150"/>
    </row>
    <row r="192" spans="1:7" s="6" customFormat="1">
      <c r="A192" s="25" t="s">
        <v>89</v>
      </c>
      <c r="B192" s="26"/>
      <c r="C192" s="71">
        <f>SUM(C148:C189,C104:C143,C64:C100,C24:C60)</f>
        <v>84108</v>
      </c>
      <c r="D192" s="71">
        <f t="shared" ref="D192:E192" si="1">SUM(D148:D189,D104:D143,D64:D100,D24:D60)</f>
        <v>82455</v>
      </c>
      <c r="E192" s="71">
        <f t="shared" si="1"/>
        <v>80200</v>
      </c>
      <c r="F192" s="27">
        <f>(E192*100/D192)-100</f>
        <v>-2.7348250560911964</v>
      </c>
      <c r="G192" s="70"/>
    </row>
    <row r="193" spans="1:8" s="6" customFormat="1">
      <c r="C193" s="12"/>
      <c r="D193" s="12"/>
      <c r="E193" s="12"/>
      <c r="F193" s="12"/>
    </row>
    <row r="194" spans="1:8">
      <c r="A194" s="9"/>
      <c r="B194" s="9"/>
      <c r="C194" s="10"/>
      <c r="D194" s="10"/>
      <c r="E194" s="10"/>
      <c r="F194" s="12"/>
    </row>
    <row r="195" spans="1:8" ht="15.75" customHeight="1">
      <c r="A195" s="28" t="s">
        <v>90</v>
      </c>
      <c r="B195" s="34"/>
      <c r="C195" s="35"/>
      <c r="D195" s="35"/>
      <c r="E195" s="35"/>
      <c r="F195" s="36"/>
    </row>
    <row r="196" spans="1:8" s="6" customFormat="1" ht="39.9" customHeight="1">
      <c r="A196" s="162" t="s">
        <v>91</v>
      </c>
      <c r="B196" s="141"/>
      <c r="C196" s="142"/>
      <c r="D196" s="142"/>
      <c r="E196" s="142"/>
      <c r="F196" s="143" t="str">
        <f>F4</f>
        <v>Ver-
änderung 2020/21</v>
      </c>
      <c r="G196" s="53"/>
      <c r="H196" s="99"/>
    </row>
    <row r="197" spans="1:8" s="6" customFormat="1" ht="16.5" customHeight="1">
      <c r="A197" s="144"/>
      <c r="B197" s="145"/>
      <c r="C197" s="146">
        <v>2019</v>
      </c>
      <c r="D197" s="146">
        <v>2020</v>
      </c>
      <c r="E197" s="146">
        <v>2021</v>
      </c>
      <c r="F197" s="147" t="s">
        <v>2</v>
      </c>
      <c r="G197" s="53"/>
      <c r="H197" s="99"/>
    </row>
    <row r="198" spans="1:8" ht="9.9" customHeight="1">
      <c r="A198" s="148"/>
      <c r="B198" s="149"/>
      <c r="C198" s="150"/>
      <c r="D198" s="150"/>
      <c r="E198" s="150"/>
      <c r="F198" s="151"/>
      <c r="G198" s="53"/>
      <c r="H198" s="76"/>
    </row>
    <row r="199" spans="1:8" ht="15.6">
      <c r="A199" s="152" t="s">
        <v>13</v>
      </c>
      <c r="B199" s="153"/>
      <c r="C199" s="16"/>
      <c r="D199" s="16"/>
      <c r="E199" s="16"/>
      <c r="F199" s="150"/>
      <c r="G199" s="53"/>
      <c r="H199" s="48"/>
    </row>
    <row r="200" spans="1:8" ht="15.6">
      <c r="A200" s="155" t="s">
        <v>92</v>
      </c>
      <c r="B200" s="156"/>
      <c r="C200" s="16">
        <v>5075</v>
      </c>
      <c r="D200" s="16">
        <v>4901</v>
      </c>
      <c r="E200" s="16">
        <v>4753</v>
      </c>
      <c r="F200" s="84">
        <f>(E200*100/D200)-100</f>
        <v>-3.0197918792083271</v>
      </c>
      <c r="G200" s="53"/>
      <c r="H200" s="48"/>
    </row>
    <row r="201" spans="1:8" ht="12.75" customHeight="1">
      <c r="A201" s="157" t="s">
        <v>201</v>
      </c>
      <c r="B201" s="159"/>
      <c r="C201" s="17"/>
      <c r="D201" s="17"/>
      <c r="E201" s="17"/>
      <c r="F201" s="85"/>
      <c r="G201" s="48"/>
      <c r="H201" s="91"/>
    </row>
    <row r="202" spans="1:8" ht="15.6">
      <c r="A202" s="155" t="s">
        <v>4</v>
      </c>
      <c r="B202" s="156"/>
      <c r="C202" s="16">
        <v>8624</v>
      </c>
      <c r="D202" s="16">
        <v>8374</v>
      </c>
      <c r="E202" s="16">
        <v>8087</v>
      </c>
      <c r="F202" s="84">
        <f>(E202*100/D202)-100</f>
        <v>-3.4272748984953409</v>
      </c>
      <c r="G202" s="53"/>
      <c r="H202" s="101"/>
    </row>
    <row r="203" spans="1:8" ht="36" customHeight="1">
      <c r="A203" s="157" t="s">
        <v>202</v>
      </c>
      <c r="B203" s="159"/>
      <c r="C203" s="17"/>
      <c r="D203" s="17"/>
      <c r="E203" s="17"/>
      <c r="F203" s="85"/>
      <c r="G203" s="53"/>
      <c r="H203" s="100"/>
    </row>
    <row r="204" spans="1:8" ht="9.9" customHeight="1">
      <c r="A204" s="160"/>
      <c r="B204" s="161"/>
      <c r="C204" s="16"/>
      <c r="D204" s="16"/>
      <c r="E204" s="16"/>
      <c r="F204" s="84"/>
      <c r="G204" s="53"/>
      <c r="H204" s="98"/>
    </row>
    <row r="205" spans="1:8" ht="15">
      <c r="A205" s="152" t="s">
        <v>93</v>
      </c>
      <c r="B205" s="153"/>
      <c r="C205" s="16"/>
      <c r="D205" s="16"/>
      <c r="E205" s="16"/>
      <c r="F205" s="84"/>
      <c r="G205" s="48"/>
      <c r="H205" s="98"/>
    </row>
    <row r="206" spans="1:8" ht="15.6">
      <c r="A206" s="155" t="s">
        <v>94</v>
      </c>
      <c r="B206" s="156"/>
      <c r="C206" s="16">
        <v>1261</v>
      </c>
      <c r="D206" s="16">
        <v>1227</v>
      </c>
      <c r="E206" s="16">
        <v>1178</v>
      </c>
      <c r="F206" s="84">
        <f>(E206*100/D206)-100</f>
        <v>-3.9934800325998339</v>
      </c>
      <c r="G206" s="53"/>
      <c r="H206" s="121"/>
    </row>
    <row r="207" spans="1:8" ht="23.1" customHeight="1">
      <c r="A207" s="157" t="s">
        <v>211</v>
      </c>
      <c r="B207" s="159"/>
      <c r="C207" s="17"/>
      <c r="D207" s="17"/>
      <c r="E207" s="17"/>
      <c r="F207" s="85"/>
      <c r="G207" s="53"/>
      <c r="H207" s="100"/>
    </row>
    <row r="208" spans="1:8" ht="15.6">
      <c r="A208" s="155" t="s">
        <v>95</v>
      </c>
      <c r="B208" s="156"/>
      <c r="C208" s="16">
        <v>803</v>
      </c>
      <c r="D208" s="16">
        <v>796</v>
      </c>
      <c r="E208" s="16">
        <v>788</v>
      </c>
      <c r="F208" s="84">
        <f>(E208*100/D208)-100</f>
        <v>-1.0050251256281371</v>
      </c>
      <c r="G208" s="53"/>
      <c r="H208" s="98"/>
    </row>
    <row r="209" spans="1:8" ht="12.75" customHeight="1">
      <c r="A209" s="157" t="s">
        <v>118</v>
      </c>
      <c r="B209" s="159"/>
      <c r="C209" s="17"/>
      <c r="D209" s="17"/>
      <c r="E209" s="17"/>
      <c r="F209" s="85"/>
      <c r="G209" s="48"/>
      <c r="H209" s="98"/>
    </row>
    <row r="210" spans="1:8" ht="15">
      <c r="A210" s="155" t="s">
        <v>96</v>
      </c>
      <c r="B210" s="156"/>
      <c r="C210" s="41">
        <v>1106</v>
      </c>
      <c r="D210" s="41">
        <v>1142</v>
      </c>
      <c r="E210" s="41">
        <v>1116</v>
      </c>
      <c r="F210" s="84">
        <f>(E210*100/D210)-100</f>
        <v>-2.2767075306479825</v>
      </c>
      <c r="G210" s="48"/>
      <c r="H210" s="98"/>
    </row>
    <row r="211" spans="1:8" ht="12" customHeight="1">
      <c r="A211" s="168" t="s">
        <v>119</v>
      </c>
      <c r="B211" s="169"/>
      <c r="C211" s="17"/>
      <c r="D211" s="17"/>
      <c r="E211" s="17"/>
      <c r="F211" s="85"/>
      <c r="G211" s="48"/>
      <c r="H211" s="98"/>
    </row>
    <row r="212" spans="1:8" ht="15">
      <c r="A212" s="155" t="s">
        <v>97</v>
      </c>
      <c r="B212" s="156"/>
      <c r="C212" s="16">
        <v>1302</v>
      </c>
      <c r="D212" s="16">
        <v>1310</v>
      </c>
      <c r="E212" s="16">
        <v>1276</v>
      </c>
      <c r="F212" s="84">
        <f>(E212*100/D212)-100</f>
        <v>-2.5954198473282446</v>
      </c>
      <c r="G212" s="48"/>
      <c r="H212" s="98"/>
    </row>
    <row r="213" spans="1:8" ht="23.1" customHeight="1">
      <c r="A213" s="168" t="s">
        <v>212</v>
      </c>
      <c r="B213" s="159"/>
      <c r="C213" s="17"/>
      <c r="D213" s="17"/>
      <c r="E213" s="17"/>
      <c r="F213" s="85"/>
      <c r="G213" s="53"/>
      <c r="H213" s="121"/>
    </row>
    <row r="214" spans="1:8" ht="9.9" customHeight="1">
      <c r="A214" s="160"/>
      <c r="B214" s="161"/>
      <c r="C214" s="16"/>
      <c r="D214" s="16"/>
      <c r="E214" s="16"/>
      <c r="F214" s="84"/>
      <c r="G214" s="53"/>
      <c r="H214" s="100"/>
    </row>
    <row r="215" spans="1:8" ht="15.6">
      <c r="A215" s="152" t="s">
        <v>98</v>
      </c>
      <c r="B215" s="153"/>
      <c r="C215" s="16"/>
      <c r="D215" s="16"/>
      <c r="E215" s="16"/>
      <c r="F215" s="84"/>
      <c r="G215" s="53"/>
      <c r="H215" s="100"/>
    </row>
    <row r="216" spans="1:8" ht="15">
      <c r="A216" s="155" t="s">
        <v>99</v>
      </c>
      <c r="B216" s="156"/>
      <c r="C216" s="16">
        <v>4415</v>
      </c>
      <c r="D216" s="16">
        <v>4306</v>
      </c>
      <c r="E216" s="16">
        <v>4135</v>
      </c>
      <c r="F216" s="84">
        <f>(E216*100/D216)-100</f>
        <v>-3.9712029725963731</v>
      </c>
      <c r="G216" s="48"/>
      <c r="H216" s="98"/>
    </row>
    <row r="217" spans="1:8" ht="12" customHeight="1">
      <c r="A217" s="157" t="s">
        <v>203</v>
      </c>
      <c r="B217" s="159"/>
      <c r="C217" s="17"/>
      <c r="D217" s="17"/>
      <c r="E217" s="17"/>
      <c r="F217" s="85"/>
      <c r="G217" s="48"/>
      <c r="H217" s="98"/>
    </row>
    <row r="218" spans="1:8" ht="15.6">
      <c r="A218" s="155" t="s">
        <v>117</v>
      </c>
      <c r="B218" s="156"/>
      <c r="C218" s="16">
        <v>8031</v>
      </c>
      <c r="D218" s="16">
        <v>7785</v>
      </c>
      <c r="E218" s="16">
        <v>7658</v>
      </c>
      <c r="F218" s="84">
        <f>(E218*100/D218)-100</f>
        <v>-1.6313423249839474</v>
      </c>
      <c r="G218" s="53"/>
      <c r="H218" s="121"/>
    </row>
    <row r="219" spans="1:8" ht="33.75" customHeight="1">
      <c r="A219" s="157" t="s">
        <v>204</v>
      </c>
      <c r="B219" s="159"/>
      <c r="C219" s="17"/>
      <c r="D219" s="17"/>
      <c r="E219" s="17"/>
      <c r="F219" s="85"/>
      <c r="G219" s="48"/>
      <c r="H219" s="98"/>
    </row>
    <row r="220" spans="1:8" ht="9.9" customHeight="1">
      <c r="A220" s="160"/>
      <c r="B220" s="161"/>
      <c r="C220" s="16"/>
      <c r="D220" s="16"/>
      <c r="E220" s="16"/>
      <c r="F220" s="84"/>
      <c r="G220" s="53"/>
      <c r="H220" s="98"/>
    </row>
    <row r="221" spans="1:8" ht="15" customHeight="1">
      <c r="A221" s="152" t="s">
        <v>29</v>
      </c>
      <c r="B221" s="153"/>
      <c r="C221" s="16"/>
      <c r="D221" s="16"/>
      <c r="E221" s="16"/>
      <c r="F221" s="84"/>
      <c r="G221" s="48"/>
      <c r="H221" s="98"/>
    </row>
    <row r="222" spans="1:8" ht="12.75" customHeight="1">
      <c r="A222" s="155" t="s">
        <v>112</v>
      </c>
      <c r="B222" s="156"/>
      <c r="C222" s="16">
        <v>2313</v>
      </c>
      <c r="D222" s="16">
        <v>2277</v>
      </c>
      <c r="E222" s="16">
        <v>2253</v>
      </c>
      <c r="F222" s="84">
        <f>(E222*100/D222)-100</f>
        <v>-1.0540184453227965</v>
      </c>
      <c r="G222" s="48"/>
      <c r="H222" s="98"/>
    </row>
    <row r="223" spans="1:8" ht="23.1" customHeight="1">
      <c r="A223" s="157" t="s">
        <v>205</v>
      </c>
      <c r="B223" s="159"/>
      <c r="C223" s="17"/>
      <c r="D223" s="17"/>
      <c r="E223" s="17"/>
      <c r="F223" s="85"/>
      <c r="G223" s="53"/>
      <c r="H223" s="121"/>
    </row>
    <row r="224" spans="1:8" ht="9.9" customHeight="1">
      <c r="A224" s="160"/>
      <c r="B224" s="161"/>
      <c r="C224" s="16"/>
      <c r="D224" s="16"/>
      <c r="E224" s="16"/>
      <c r="F224" s="84"/>
      <c r="G224" s="48"/>
      <c r="H224" s="98"/>
    </row>
    <row r="225" spans="1:8" ht="15" customHeight="1">
      <c r="A225" s="152" t="s">
        <v>100</v>
      </c>
      <c r="B225" s="153"/>
      <c r="C225" s="16"/>
      <c r="D225" s="16"/>
      <c r="E225" s="16"/>
      <c r="F225" s="84"/>
      <c r="G225" s="53"/>
      <c r="H225" s="98"/>
    </row>
    <row r="226" spans="1:8" ht="12.75" customHeight="1">
      <c r="A226" s="155" t="s">
        <v>59</v>
      </c>
      <c r="B226" s="156"/>
      <c r="C226" s="170">
        <v>778</v>
      </c>
      <c r="D226" s="170">
        <v>785</v>
      </c>
      <c r="E226" s="170">
        <v>754</v>
      </c>
      <c r="F226" s="84">
        <f>(E226*100/D226)-100</f>
        <v>-3.9490445859872665</v>
      </c>
      <c r="G226" s="48"/>
      <c r="H226" s="98"/>
    </row>
    <row r="227" spans="1:8" ht="12" customHeight="1">
      <c r="A227" s="157" t="s">
        <v>111</v>
      </c>
      <c r="B227" s="159"/>
      <c r="C227" s="17"/>
      <c r="D227" s="17"/>
      <c r="E227" s="17"/>
      <c r="F227" s="85"/>
      <c r="G227" s="48"/>
      <c r="H227" s="98"/>
    </row>
    <row r="228" spans="1:8" ht="12.75" customHeight="1">
      <c r="A228" s="155" t="s">
        <v>47</v>
      </c>
      <c r="B228" s="156"/>
      <c r="C228" s="16">
        <v>408</v>
      </c>
      <c r="D228" s="16">
        <v>392</v>
      </c>
      <c r="E228" s="16">
        <v>367</v>
      </c>
      <c r="F228" s="84">
        <f>(E228*100/D228)-100</f>
        <v>-6.3775510204081627</v>
      </c>
      <c r="G228" s="53"/>
      <c r="H228" s="100"/>
    </row>
    <row r="229" spans="1:8" ht="15">
      <c r="A229" s="157" t="s">
        <v>47</v>
      </c>
      <c r="B229" s="159"/>
      <c r="C229" s="17"/>
      <c r="D229" s="17"/>
      <c r="E229" s="17"/>
      <c r="F229" s="85"/>
      <c r="G229" s="48"/>
      <c r="H229" s="98"/>
    </row>
    <row r="230" spans="1:8" ht="12.75" customHeight="1">
      <c r="A230" s="155" t="s">
        <v>101</v>
      </c>
      <c r="B230" s="156"/>
      <c r="C230" s="16">
        <v>2288</v>
      </c>
      <c r="D230" s="16">
        <v>2256</v>
      </c>
      <c r="E230" s="16">
        <v>2218</v>
      </c>
      <c r="F230" s="84">
        <f>(E230*100/D230)-100</f>
        <v>-1.6843971631205648</v>
      </c>
      <c r="G230" s="53"/>
      <c r="H230" s="98"/>
    </row>
    <row r="231" spans="1:8" ht="20.399999999999999">
      <c r="A231" s="157" t="s">
        <v>206</v>
      </c>
      <c r="B231" s="159"/>
      <c r="C231" s="17"/>
      <c r="D231" s="17"/>
      <c r="E231" s="17"/>
      <c r="F231" s="146"/>
      <c r="G231" s="48"/>
      <c r="H231" s="98"/>
    </row>
    <row r="232" spans="1:8" ht="15">
      <c r="A232" s="171"/>
      <c r="B232" s="171"/>
      <c r="C232" s="172"/>
      <c r="D232" s="172"/>
      <c r="E232" s="172"/>
      <c r="F232" s="173"/>
      <c r="G232" s="48"/>
      <c r="H232" s="98"/>
    </row>
    <row r="233" spans="1:8" ht="15">
      <c r="A233" s="171"/>
      <c r="B233" s="171"/>
      <c r="C233" s="172"/>
      <c r="D233" s="172"/>
      <c r="E233" s="172"/>
      <c r="F233" s="173"/>
      <c r="G233" s="48"/>
      <c r="H233" s="98"/>
    </row>
    <row r="234" spans="1:8" ht="36.75" hidden="1" customHeight="1">
      <c r="A234" s="148"/>
      <c r="B234" s="149"/>
      <c r="C234" s="16"/>
      <c r="D234" s="16"/>
      <c r="E234" s="16"/>
      <c r="F234" s="154"/>
      <c r="G234" s="53"/>
      <c r="H234" s="100"/>
    </row>
    <row r="235" spans="1:8" ht="14.25" hidden="1" customHeight="1">
      <c r="A235" s="160"/>
      <c r="B235" s="161"/>
      <c r="C235" s="16"/>
      <c r="D235" s="16"/>
      <c r="E235" s="16"/>
      <c r="F235" s="154"/>
      <c r="G235" s="48"/>
      <c r="H235" s="98"/>
    </row>
    <row r="236" spans="1:8" ht="14.25" customHeight="1">
      <c r="A236" s="164"/>
      <c r="B236" s="164"/>
      <c r="C236" s="165"/>
      <c r="D236" s="165"/>
      <c r="E236" s="165"/>
      <c r="F236" s="174"/>
      <c r="G236" s="53"/>
      <c r="H236" s="98"/>
    </row>
    <row r="237" spans="1:8" s="6" customFormat="1" ht="38.25" customHeight="1">
      <c r="A237" s="162" t="s">
        <v>91</v>
      </c>
      <c r="B237" s="141"/>
      <c r="C237" s="142"/>
      <c r="D237" s="142"/>
      <c r="E237" s="142"/>
      <c r="F237" s="143" t="str">
        <f>F4</f>
        <v>Ver-
änderung 2020/21</v>
      </c>
      <c r="G237" s="48"/>
      <c r="H237" s="98"/>
    </row>
    <row r="238" spans="1:8" s="6" customFormat="1" ht="16.5" customHeight="1">
      <c r="A238" s="144"/>
      <c r="B238" s="145"/>
      <c r="C238" s="146">
        <v>2019</v>
      </c>
      <c r="D238" s="146">
        <v>2020</v>
      </c>
      <c r="E238" s="146">
        <v>2021</v>
      </c>
      <c r="F238" s="147" t="s">
        <v>2</v>
      </c>
      <c r="G238" s="48"/>
      <c r="H238" s="98"/>
    </row>
    <row r="239" spans="1:8" ht="9.9" customHeight="1">
      <c r="A239" s="148"/>
      <c r="B239" s="149"/>
      <c r="C239" s="150"/>
      <c r="D239" s="150"/>
      <c r="E239" s="150"/>
      <c r="F239" s="151"/>
      <c r="G239" s="53"/>
      <c r="H239" s="100"/>
    </row>
    <row r="240" spans="1:8" ht="12.75" customHeight="1">
      <c r="A240" s="155" t="s">
        <v>44</v>
      </c>
      <c r="B240" s="156"/>
      <c r="C240" s="16">
        <v>1237</v>
      </c>
      <c r="D240" s="16">
        <v>1208</v>
      </c>
      <c r="E240" s="16">
        <v>1200</v>
      </c>
      <c r="F240" s="84">
        <f>(E240*100/D240)-100</f>
        <v>-0.66225165562913446</v>
      </c>
      <c r="G240" s="48"/>
      <c r="H240" s="98"/>
    </row>
    <row r="241" spans="1:8" ht="15.6">
      <c r="A241" s="157" t="s">
        <v>102</v>
      </c>
      <c r="B241" s="159"/>
      <c r="C241" s="17"/>
      <c r="D241" s="17"/>
      <c r="E241" s="17"/>
      <c r="F241" s="85"/>
      <c r="G241" s="53"/>
      <c r="H241" s="98"/>
    </row>
    <row r="242" spans="1:8" ht="12.75" customHeight="1">
      <c r="A242" s="155" t="s">
        <v>53</v>
      </c>
      <c r="B242" s="149"/>
      <c r="C242" s="16">
        <v>8567</v>
      </c>
      <c r="D242" s="16">
        <v>8246</v>
      </c>
      <c r="E242" s="16">
        <v>7976</v>
      </c>
      <c r="F242" s="84">
        <f>(E242*100/D242)-100</f>
        <v>-3.2743148193063263</v>
      </c>
      <c r="G242" s="48"/>
      <c r="H242" s="98"/>
    </row>
    <row r="243" spans="1:8" ht="23.25" customHeight="1">
      <c r="A243" s="157" t="s">
        <v>207</v>
      </c>
      <c r="B243" s="159"/>
      <c r="C243" s="17"/>
      <c r="D243" s="17"/>
      <c r="E243" s="17"/>
      <c r="F243" s="85"/>
      <c r="G243" s="48"/>
      <c r="H243" s="98"/>
    </row>
    <row r="244" spans="1:8" ht="12.75" customHeight="1">
      <c r="A244" s="155" t="s">
        <v>103</v>
      </c>
      <c r="B244" s="156"/>
      <c r="C244" s="16">
        <v>4231</v>
      </c>
      <c r="D244" s="16">
        <v>4152</v>
      </c>
      <c r="E244" s="16">
        <v>4025</v>
      </c>
      <c r="F244" s="84">
        <f>(E244*100/D244)-100</f>
        <v>-3.0587668593448996</v>
      </c>
      <c r="G244" s="48"/>
      <c r="H244" s="98"/>
    </row>
    <row r="245" spans="1:8" ht="20.399999999999999">
      <c r="A245" s="157" t="s">
        <v>208</v>
      </c>
      <c r="B245" s="159"/>
      <c r="C245" s="17"/>
      <c r="D245" s="17"/>
      <c r="E245" s="17"/>
      <c r="F245" s="85"/>
      <c r="G245" s="48"/>
      <c r="H245" s="98"/>
    </row>
    <row r="246" spans="1:8" ht="12.75" customHeight="1">
      <c r="A246" s="155" t="s">
        <v>62</v>
      </c>
      <c r="B246" s="156"/>
      <c r="C246" s="16">
        <v>120</v>
      </c>
      <c r="D246" s="16">
        <v>121</v>
      </c>
      <c r="E246" s="16">
        <v>114</v>
      </c>
      <c r="F246" s="84">
        <f>(E246*100/D246)-100</f>
        <v>-5.7851239669421517</v>
      </c>
      <c r="G246" s="53"/>
      <c r="H246" s="100"/>
    </row>
    <row r="247" spans="1:8" ht="15">
      <c r="A247" s="157" t="s">
        <v>62</v>
      </c>
      <c r="B247" s="159"/>
      <c r="C247" s="17"/>
      <c r="D247" s="17"/>
      <c r="E247" s="17"/>
      <c r="F247" s="85"/>
      <c r="G247" s="48"/>
      <c r="H247" s="98"/>
    </row>
    <row r="248" spans="1:8" ht="9.9" customHeight="1">
      <c r="A248" s="160"/>
      <c r="B248" s="161"/>
      <c r="C248" s="16"/>
      <c r="D248" s="16"/>
      <c r="E248" s="16"/>
      <c r="F248" s="84"/>
      <c r="G248" s="53"/>
      <c r="H248" s="98"/>
    </row>
    <row r="249" spans="1:8" ht="15" customHeight="1">
      <c r="A249" s="152" t="s">
        <v>104</v>
      </c>
      <c r="B249" s="153"/>
      <c r="C249" s="16"/>
      <c r="D249" s="16"/>
      <c r="E249" s="16"/>
      <c r="F249" s="84"/>
      <c r="G249" s="48"/>
      <c r="H249" s="98"/>
    </row>
    <row r="250" spans="1:8" ht="12.75" customHeight="1">
      <c r="A250" s="155" t="s">
        <v>105</v>
      </c>
      <c r="B250" s="156"/>
      <c r="C250" s="16">
        <v>1535</v>
      </c>
      <c r="D250" s="16">
        <v>1508</v>
      </c>
      <c r="E250" s="16">
        <v>1432</v>
      </c>
      <c r="F250" s="84">
        <f>(E250*100/D250)-100</f>
        <v>-5.0397877984084829</v>
      </c>
      <c r="G250" s="48"/>
      <c r="H250" s="98"/>
    </row>
    <row r="251" spans="1:8" ht="15.6">
      <c r="A251" s="157" t="s">
        <v>106</v>
      </c>
      <c r="B251" s="159"/>
      <c r="C251" s="17"/>
      <c r="D251" s="17"/>
      <c r="E251" s="17"/>
      <c r="F251" s="85"/>
      <c r="G251" s="53"/>
      <c r="H251" s="100"/>
    </row>
    <row r="252" spans="1:8" ht="12.75" customHeight="1">
      <c r="A252" s="155" t="s">
        <v>107</v>
      </c>
      <c r="B252" s="156"/>
      <c r="C252" s="16">
        <v>1592</v>
      </c>
      <c r="D252" s="16">
        <v>1561</v>
      </c>
      <c r="E252" s="16">
        <v>1515</v>
      </c>
      <c r="F252" s="84">
        <f>(E252*100/D252)-100</f>
        <v>-2.9468289557975709</v>
      </c>
    </row>
    <row r="253" spans="1:8">
      <c r="A253" s="157" t="s">
        <v>113</v>
      </c>
      <c r="B253" s="159"/>
      <c r="C253" s="17"/>
      <c r="D253" s="17"/>
      <c r="E253" s="17"/>
      <c r="F253" s="85"/>
    </row>
    <row r="254" spans="1:8" ht="12.75" customHeight="1">
      <c r="A254" s="155" t="s">
        <v>209</v>
      </c>
      <c r="B254" s="156"/>
      <c r="C254" s="16">
        <v>777</v>
      </c>
      <c r="D254" s="16">
        <v>757</v>
      </c>
      <c r="E254" s="16">
        <v>753</v>
      </c>
      <c r="F254" s="84">
        <f>(E254*100/D254)-100</f>
        <v>-0.52840158520476166</v>
      </c>
    </row>
    <row r="255" spans="1:8">
      <c r="A255" s="157" t="s">
        <v>210</v>
      </c>
      <c r="B255" s="159"/>
      <c r="C255" s="17"/>
      <c r="D255" s="17"/>
      <c r="E255" s="17"/>
      <c r="F255" s="85"/>
    </row>
    <row r="256" spans="1:8" ht="9.9" customHeight="1">
      <c r="A256" s="160"/>
      <c r="B256" s="161"/>
      <c r="C256" s="16"/>
      <c r="D256" s="16"/>
      <c r="E256" s="16"/>
      <c r="F256" s="84"/>
    </row>
    <row r="257" spans="1:7" ht="13.8">
      <c r="A257" s="152" t="s">
        <v>108</v>
      </c>
      <c r="B257" s="153"/>
      <c r="C257" s="16"/>
      <c r="D257" s="16"/>
      <c r="E257" s="16"/>
      <c r="F257" s="84"/>
    </row>
    <row r="258" spans="1:7" ht="12.75" customHeight="1">
      <c r="A258" s="155" t="s">
        <v>109</v>
      </c>
      <c r="B258" s="156"/>
      <c r="C258" s="175">
        <v>1433</v>
      </c>
      <c r="D258" s="175">
        <v>1417</v>
      </c>
      <c r="E258" s="175">
        <v>1402</v>
      </c>
      <c r="F258" s="176">
        <f>(E258*100/D258)-100</f>
        <v>-1.0585744530698662</v>
      </c>
      <c r="G258" s="89"/>
    </row>
    <row r="259" spans="1:7" ht="23.1" customHeight="1">
      <c r="A259" s="157" t="s">
        <v>115</v>
      </c>
      <c r="B259" s="159"/>
      <c r="C259" s="17"/>
      <c r="D259" s="17"/>
      <c r="E259" s="17"/>
      <c r="F259" s="85"/>
    </row>
    <row r="260" spans="1:7" ht="12.75" customHeight="1">
      <c r="A260" s="155" t="s">
        <v>86</v>
      </c>
      <c r="B260" s="156"/>
      <c r="C260" s="16">
        <v>172</v>
      </c>
      <c r="D260" s="16">
        <v>159</v>
      </c>
      <c r="E260" s="16">
        <v>159</v>
      </c>
      <c r="F260" s="84">
        <f>(E260*100/D260)-100</f>
        <v>0</v>
      </c>
    </row>
    <row r="261" spans="1:7">
      <c r="A261" s="157" t="s">
        <v>86</v>
      </c>
      <c r="B261" s="159"/>
      <c r="C261" s="146"/>
      <c r="D261" s="146"/>
      <c r="E261" s="146"/>
      <c r="F261" s="85"/>
    </row>
    <row r="262" spans="1:7">
      <c r="A262" s="148"/>
      <c r="B262" s="149"/>
      <c r="C262" s="146"/>
      <c r="D262" s="146"/>
      <c r="E262" s="146"/>
      <c r="F262" s="85"/>
    </row>
    <row r="263" spans="1:7">
      <c r="A263" s="29" t="s">
        <v>110</v>
      </c>
      <c r="B263" s="30"/>
      <c r="C263" s="90">
        <f>SUM(C260,C258,C254,C252,C250,C246,C244,C242,C240,C230,C228,C226,C222,C218,C216,C212,C210,C208,C206,C202,C200)</f>
        <v>56068</v>
      </c>
      <c r="D263" s="90">
        <f t="shared" ref="D263:E263" si="2">SUM(D260,D258,D254,D252,D250,D246,D244,D242,D240,D230,D228,D226,D222,D218,D216,D212,D210,D208,D206,D202,D200)</f>
        <v>54680</v>
      </c>
      <c r="E263" s="90">
        <f t="shared" si="2"/>
        <v>53159</v>
      </c>
      <c r="F263" s="88">
        <f>(E263*100/D263)-100</f>
        <v>-2.781638624725673</v>
      </c>
    </row>
    <row r="264" spans="1:7">
      <c r="F264" s="14"/>
    </row>
    <row r="265" spans="1:7">
      <c r="F265" s="2"/>
    </row>
    <row r="266" spans="1:7">
      <c r="A266" s="15"/>
      <c r="C266" s="13"/>
      <c r="D266" s="13"/>
      <c r="E266" s="13"/>
      <c r="F266" s="2"/>
    </row>
  </sheetData>
  <mergeCells count="1">
    <mergeCell ref="A1:F1"/>
  </mergeCells>
  <pageMargins left="0.78740157480314965" right="0.59055118110236227" top="0.59055118110236227" bottom="0.98425196850393704" header="0.51181102362204722" footer="0.51181102362204722"/>
  <pageSetup paperSize="9" orientation="portrait" r:id="rId1"/>
  <headerFooter alignWithMargins="0"/>
  <rowBreaks count="6" manualBreakCount="6">
    <brk id="20" max="16383" man="1"/>
    <brk id="61" max="16383" man="1"/>
    <brk id="101" max="16383" man="1"/>
    <brk id="145" max="16383" man="1"/>
    <brk id="194" max="16383" man="1"/>
    <brk id="2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6"/>
  <sheetViews>
    <sheetView zoomScale="85" zoomScaleNormal="85" workbookViewId="0">
      <selection activeCell="O1" sqref="O1:O65536"/>
    </sheetView>
  </sheetViews>
  <sheetFormatPr baseColWidth="10" defaultColWidth="11.5546875" defaultRowHeight="18.75" customHeight="1"/>
  <cols>
    <col min="1" max="1" width="65.5546875" style="107" customWidth="1"/>
    <col min="2" max="2" width="15.6640625" style="103" hidden="1" customWidth="1"/>
    <col min="3" max="3" width="15.6640625" style="104" hidden="1" customWidth="1"/>
    <col min="4" max="4" width="15.6640625" style="103" hidden="1" customWidth="1"/>
    <col min="5" max="5" width="15.6640625" style="105" hidden="1" customWidth="1"/>
    <col min="6" max="10" width="15.6640625" style="106" hidden="1" customWidth="1"/>
    <col min="11" max="14" width="12.6640625" style="107" hidden="1" customWidth="1"/>
    <col min="15" max="15" width="13.33203125" style="107" hidden="1" customWidth="1"/>
    <col min="16" max="18" width="13.33203125" style="107" bestFit="1" customWidth="1"/>
    <col min="19" max="16384" width="11.5546875" style="107"/>
  </cols>
  <sheetData>
    <row r="1" spans="1:18" ht="18.75" customHeight="1">
      <c r="A1" s="102" t="s">
        <v>120</v>
      </c>
    </row>
    <row r="2" spans="1:18" ht="18.75" customHeight="1">
      <c r="A2" s="102" t="s">
        <v>121</v>
      </c>
    </row>
    <row r="4" spans="1:18" ht="18.75" customHeight="1">
      <c r="A4" s="102" t="s">
        <v>150</v>
      </c>
    </row>
    <row r="5" spans="1:18" ht="18.75" customHeight="1">
      <c r="A5" s="108" t="s">
        <v>151</v>
      </c>
    </row>
    <row r="7" spans="1:18" ht="18.75" customHeight="1">
      <c r="A7" s="108" t="s">
        <v>152</v>
      </c>
      <c r="B7" s="109" t="s">
        <v>124</v>
      </c>
      <c r="C7" s="109" t="s">
        <v>124</v>
      </c>
      <c r="D7" s="109" t="s">
        <v>124</v>
      </c>
      <c r="E7" s="109" t="s">
        <v>124</v>
      </c>
      <c r="F7" s="109" t="s">
        <v>124</v>
      </c>
      <c r="G7" s="109" t="s">
        <v>124</v>
      </c>
      <c r="H7" s="109" t="s">
        <v>124</v>
      </c>
      <c r="I7" s="109" t="s">
        <v>124</v>
      </c>
      <c r="J7" s="109" t="s">
        <v>124</v>
      </c>
      <c r="K7" s="99" t="s">
        <v>124</v>
      </c>
      <c r="L7" s="99" t="s">
        <v>124</v>
      </c>
      <c r="M7" s="99" t="s">
        <v>124</v>
      </c>
      <c r="N7" s="126" t="s">
        <v>165</v>
      </c>
      <c r="O7" s="126" t="s">
        <v>165</v>
      </c>
      <c r="P7" s="126" t="s">
        <v>165</v>
      </c>
      <c r="Q7" s="126" t="s">
        <v>165</v>
      </c>
      <c r="R7" s="126" t="s">
        <v>165</v>
      </c>
    </row>
    <row r="8" spans="1:18" ht="18.75" customHeight="1">
      <c r="A8" s="108" t="s">
        <v>125</v>
      </c>
      <c r="B8" s="109" t="s">
        <v>126</v>
      </c>
      <c r="C8" s="109" t="s">
        <v>126</v>
      </c>
      <c r="D8" s="109" t="s">
        <v>126</v>
      </c>
      <c r="E8" s="109" t="s">
        <v>126</v>
      </c>
      <c r="F8" s="109" t="s">
        <v>126</v>
      </c>
      <c r="G8" s="109" t="s">
        <v>126</v>
      </c>
      <c r="H8" s="109" t="s">
        <v>126</v>
      </c>
      <c r="I8" s="109" t="s">
        <v>126</v>
      </c>
      <c r="J8" s="109" t="s">
        <v>126</v>
      </c>
      <c r="K8" s="99" t="s">
        <v>126</v>
      </c>
      <c r="L8" s="99" t="s">
        <v>126</v>
      </c>
      <c r="M8" s="99" t="s">
        <v>126</v>
      </c>
      <c r="N8" s="126" t="s">
        <v>126</v>
      </c>
      <c r="O8" s="126" t="s">
        <v>126</v>
      </c>
      <c r="P8" s="126" t="s">
        <v>126</v>
      </c>
      <c r="Q8" s="126" t="s">
        <v>126</v>
      </c>
      <c r="R8" s="126" t="s">
        <v>126</v>
      </c>
    </row>
    <row r="9" spans="1:18" ht="18.75" customHeight="1">
      <c r="A9" s="108" t="s">
        <v>127</v>
      </c>
      <c r="B9" s="110">
        <v>38717</v>
      </c>
      <c r="C9" s="110">
        <v>39082</v>
      </c>
      <c r="D9" s="110">
        <v>39447</v>
      </c>
      <c r="E9" s="110">
        <v>39813</v>
      </c>
      <c r="F9" s="110">
        <v>40178</v>
      </c>
      <c r="G9" s="110">
        <v>40543</v>
      </c>
      <c r="H9" s="110">
        <v>40908</v>
      </c>
      <c r="I9" s="110">
        <v>41274</v>
      </c>
      <c r="J9" s="110">
        <v>41639</v>
      </c>
      <c r="K9" s="111">
        <v>42004</v>
      </c>
      <c r="L9" s="111">
        <v>42369</v>
      </c>
      <c r="M9" s="111">
        <v>42735</v>
      </c>
      <c r="N9" s="125">
        <v>43100</v>
      </c>
      <c r="O9" s="125">
        <v>43465</v>
      </c>
      <c r="P9" s="111">
        <v>43830</v>
      </c>
      <c r="Q9" s="111">
        <v>44196</v>
      </c>
      <c r="R9" s="111">
        <v>44561</v>
      </c>
    </row>
    <row r="10" spans="1:18" ht="18.75" customHeight="1">
      <c r="A10" s="108"/>
      <c r="B10" s="110"/>
      <c r="C10" s="110"/>
      <c r="D10" s="110"/>
      <c r="E10" s="110"/>
      <c r="F10" s="110"/>
      <c r="G10" s="110"/>
      <c r="H10" s="110"/>
      <c r="I10" s="110"/>
      <c r="J10" s="110"/>
      <c r="K10" s="111"/>
      <c r="L10" s="111"/>
    </row>
    <row r="11" spans="1:18" ht="18.75" customHeight="1">
      <c r="A11" s="108" t="s">
        <v>128</v>
      </c>
      <c r="B11" s="72"/>
      <c r="C11" s="112"/>
      <c r="D11" s="72"/>
      <c r="K11" s="113"/>
      <c r="L11" s="113"/>
    </row>
    <row r="12" spans="1:18" ht="18.75" customHeight="1">
      <c r="A12" s="107" t="s">
        <v>4</v>
      </c>
      <c r="B12" s="103">
        <v>4248</v>
      </c>
      <c r="C12" s="103">
        <v>4176</v>
      </c>
      <c r="D12" s="103">
        <v>4153</v>
      </c>
      <c r="E12" s="103">
        <v>3981</v>
      </c>
      <c r="F12" s="72">
        <v>3978</v>
      </c>
      <c r="G12" s="72">
        <v>3979</v>
      </c>
      <c r="H12" s="72">
        <v>3824</v>
      </c>
      <c r="I12" s="72">
        <v>3803</v>
      </c>
      <c r="J12" s="72">
        <v>3703</v>
      </c>
      <c r="K12" s="91">
        <v>3624</v>
      </c>
      <c r="L12" s="91">
        <v>3515</v>
      </c>
      <c r="M12" s="72">
        <v>3421</v>
      </c>
      <c r="N12" s="72">
        <v>3357</v>
      </c>
      <c r="O12" s="91">
        <v>3273</v>
      </c>
      <c r="P12" s="98">
        <v>3217</v>
      </c>
      <c r="Q12" s="98">
        <v>3048</v>
      </c>
      <c r="R12" s="98">
        <v>2950</v>
      </c>
    </row>
    <row r="13" spans="1:18" s="108" customFormat="1" ht="18.75" customHeight="1">
      <c r="A13" s="108" t="s">
        <v>129</v>
      </c>
      <c r="B13" s="109">
        <f t="shared" ref="B13:G13" si="0">B12</f>
        <v>4248</v>
      </c>
      <c r="C13" s="109">
        <f t="shared" si="0"/>
        <v>4176</v>
      </c>
      <c r="D13" s="109">
        <f t="shared" si="0"/>
        <v>4153</v>
      </c>
      <c r="E13" s="109">
        <f t="shared" si="0"/>
        <v>3981</v>
      </c>
      <c r="F13" s="109">
        <f t="shared" si="0"/>
        <v>3978</v>
      </c>
      <c r="G13" s="109">
        <f t="shared" si="0"/>
        <v>3979</v>
      </c>
      <c r="H13" s="109">
        <f>H12</f>
        <v>3824</v>
      </c>
      <c r="I13" s="109">
        <f>I12</f>
        <v>3803</v>
      </c>
      <c r="J13" s="109">
        <f>J12</f>
        <v>3703</v>
      </c>
      <c r="K13" s="99">
        <f>K12</f>
        <v>3624</v>
      </c>
      <c r="L13" s="99">
        <f>L12</f>
        <v>3515</v>
      </c>
      <c r="M13" s="114">
        <v>3421</v>
      </c>
      <c r="N13" s="114">
        <v>3357</v>
      </c>
      <c r="O13" s="101">
        <f>O12</f>
        <v>3273</v>
      </c>
      <c r="P13" s="101">
        <f>P12</f>
        <v>3217</v>
      </c>
      <c r="Q13" s="101">
        <f>Q12</f>
        <v>3048</v>
      </c>
      <c r="R13" s="101">
        <f>R12</f>
        <v>2950</v>
      </c>
    </row>
    <row r="14" spans="1:18" s="108" customFormat="1" ht="18.75" customHeight="1">
      <c r="B14" s="109"/>
      <c r="C14" s="109"/>
      <c r="D14" s="109"/>
      <c r="E14" s="109"/>
      <c r="F14" s="115"/>
      <c r="G14" s="115"/>
      <c r="H14" s="115"/>
      <c r="I14" s="115"/>
      <c r="J14" s="115"/>
      <c r="K14" s="101"/>
      <c r="L14" s="101"/>
      <c r="N14" s="115"/>
      <c r="O14" s="101"/>
    </row>
    <row r="15" spans="1:18" ht="18.75" customHeight="1">
      <c r="A15" s="108" t="s">
        <v>130</v>
      </c>
      <c r="C15" s="103"/>
      <c r="E15" s="103"/>
      <c r="F15" s="72"/>
      <c r="G15" s="72"/>
      <c r="H15" s="72"/>
      <c r="I15" s="72"/>
      <c r="J15" s="72"/>
      <c r="K15" s="91"/>
      <c r="L15" s="91"/>
      <c r="N15" s="72"/>
      <c r="O15" s="91"/>
    </row>
    <row r="16" spans="1:18" ht="18.75" customHeight="1">
      <c r="A16" s="107" t="s">
        <v>14</v>
      </c>
      <c r="B16" s="103">
        <v>1906</v>
      </c>
      <c r="C16" s="103">
        <v>1891</v>
      </c>
      <c r="D16" s="103">
        <v>1881</v>
      </c>
      <c r="E16" s="103">
        <v>1845</v>
      </c>
      <c r="F16" s="72">
        <v>1781</v>
      </c>
      <c r="G16" s="72">
        <v>1771</v>
      </c>
      <c r="H16" s="72">
        <v>1787</v>
      </c>
      <c r="I16" s="72">
        <v>1796</v>
      </c>
      <c r="J16" s="72">
        <v>1791</v>
      </c>
      <c r="K16" s="91">
        <v>1596</v>
      </c>
      <c r="L16" s="91">
        <v>1567</v>
      </c>
      <c r="M16" s="91">
        <v>1576</v>
      </c>
      <c r="N16" s="72">
        <v>1516</v>
      </c>
      <c r="O16" s="91">
        <v>1476</v>
      </c>
      <c r="P16" s="98">
        <v>1407</v>
      </c>
      <c r="Q16" s="98">
        <v>1377</v>
      </c>
      <c r="R16" s="98">
        <v>1348</v>
      </c>
    </row>
    <row r="17" spans="1:18" ht="18.75" customHeight="1">
      <c r="A17" s="107" t="s">
        <v>15</v>
      </c>
      <c r="B17" s="103">
        <v>1881</v>
      </c>
      <c r="C17" s="103">
        <v>1898</v>
      </c>
      <c r="D17" s="103">
        <v>1889</v>
      </c>
      <c r="E17" s="103">
        <v>1839</v>
      </c>
      <c r="F17" s="72">
        <v>1793</v>
      </c>
      <c r="G17" s="72">
        <v>1768</v>
      </c>
      <c r="H17" s="72">
        <v>1714</v>
      </c>
      <c r="I17" s="72">
        <v>1686</v>
      </c>
      <c r="J17" s="72">
        <v>1661</v>
      </c>
      <c r="K17" s="91">
        <v>1649</v>
      </c>
      <c r="L17" s="91">
        <v>1611</v>
      </c>
      <c r="M17" s="91">
        <v>1626</v>
      </c>
      <c r="N17" s="72">
        <v>1633</v>
      </c>
      <c r="O17" s="91">
        <v>1585</v>
      </c>
      <c r="P17" s="98">
        <v>1575</v>
      </c>
      <c r="Q17" s="98">
        <v>1553</v>
      </c>
      <c r="R17" s="98">
        <v>1473</v>
      </c>
    </row>
    <row r="18" spans="1:18" ht="18.75" customHeight="1">
      <c r="A18" s="107" t="s">
        <v>21</v>
      </c>
      <c r="B18" s="103">
        <v>2236</v>
      </c>
      <c r="C18" s="103">
        <v>2189</v>
      </c>
      <c r="D18" s="103">
        <v>2118</v>
      </c>
      <c r="E18" s="103">
        <v>2098</v>
      </c>
      <c r="F18" s="72">
        <v>2147</v>
      </c>
      <c r="G18" s="72">
        <v>2124</v>
      </c>
      <c r="H18" s="72">
        <v>2068</v>
      </c>
      <c r="I18" s="72">
        <v>1999</v>
      </c>
      <c r="J18" s="72">
        <v>2039</v>
      </c>
      <c r="K18" s="91">
        <v>2054</v>
      </c>
      <c r="L18" s="91">
        <v>2025</v>
      </c>
      <c r="M18" s="91">
        <v>1994</v>
      </c>
      <c r="N18" s="72">
        <v>1979</v>
      </c>
      <c r="O18" s="91">
        <v>1870</v>
      </c>
      <c r="P18" s="98">
        <v>1821</v>
      </c>
      <c r="Q18" s="98">
        <v>1810</v>
      </c>
      <c r="R18" s="98">
        <v>1752</v>
      </c>
    </row>
    <row r="19" spans="1:18" ht="18.75" customHeight="1">
      <c r="A19" s="107" t="s">
        <v>16</v>
      </c>
      <c r="B19" s="103">
        <v>621</v>
      </c>
      <c r="C19" s="103">
        <v>607</v>
      </c>
      <c r="D19" s="103">
        <v>612</v>
      </c>
      <c r="E19" s="103">
        <v>602</v>
      </c>
      <c r="F19" s="72">
        <v>600</v>
      </c>
      <c r="G19" s="72">
        <v>596</v>
      </c>
      <c r="H19" s="72">
        <v>579</v>
      </c>
      <c r="I19" s="72">
        <v>562</v>
      </c>
      <c r="J19" s="72">
        <v>561</v>
      </c>
      <c r="K19" s="91">
        <v>559</v>
      </c>
      <c r="L19" s="91">
        <v>551</v>
      </c>
      <c r="M19" s="91">
        <v>549</v>
      </c>
      <c r="N19" s="72">
        <v>543</v>
      </c>
      <c r="O19" s="91">
        <v>531</v>
      </c>
      <c r="P19" s="98">
        <v>538</v>
      </c>
      <c r="Q19" s="98">
        <v>537</v>
      </c>
      <c r="R19" s="98">
        <v>514</v>
      </c>
    </row>
    <row r="20" spans="1:18" ht="18.75" customHeight="1">
      <c r="A20" s="107" t="s">
        <v>5</v>
      </c>
      <c r="B20" s="103">
        <v>5138</v>
      </c>
      <c r="C20" s="103">
        <v>5061</v>
      </c>
      <c r="D20" s="103">
        <v>4961</v>
      </c>
      <c r="E20" s="103">
        <v>4943</v>
      </c>
      <c r="F20" s="72">
        <v>4819</v>
      </c>
      <c r="G20" s="72">
        <v>4719</v>
      </c>
      <c r="H20" s="72">
        <v>4677</v>
      </c>
      <c r="I20" s="72">
        <v>4660</v>
      </c>
      <c r="J20" s="72">
        <v>4626</v>
      </c>
      <c r="K20" s="91">
        <v>4577</v>
      </c>
      <c r="L20" s="91">
        <v>4541</v>
      </c>
      <c r="M20" s="91">
        <v>4462</v>
      </c>
      <c r="N20" s="72">
        <v>4347</v>
      </c>
      <c r="O20" s="91">
        <v>4222</v>
      </c>
      <c r="P20" s="98">
        <v>4085</v>
      </c>
      <c r="Q20" s="98">
        <v>3971</v>
      </c>
      <c r="R20" s="98">
        <v>3849</v>
      </c>
    </row>
    <row r="21" spans="1:18" ht="18.75" customHeight="1">
      <c r="A21" s="107" t="s">
        <v>17</v>
      </c>
      <c r="B21" s="103">
        <v>743</v>
      </c>
      <c r="C21" s="103">
        <v>737</v>
      </c>
      <c r="D21" s="103">
        <v>730</v>
      </c>
      <c r="E21" s="103">
        <v>712</v>
      </c>
      <c r="F21" s="72">
        <v>693</v>
      </c>
      <c r="G21" s="72">
        <v>699</v>
      </c>
      <c r="H21" s="72">
        <v>706</v>
      </c>
      <c r="I21" s="72">
        <v>700</v>
      </c>
      <c r="J21" s="72">
        <v>703</v>
      </c>
      <c r="K21" s="91">
        <v>621</v>
      </c>
      <c r="L21" s="91">
        <v>618</v>
      </c>
      <c r="M21" s="91">
        <v>605</v>
      </c>
      <c r="N21" s="72">
        <v>594</v>
      </c>
      <c r="O21" s="91">
        <v>591</v>
      </c>
      <c r="P21" s="98">
        <v>583</v>
      </c>
      <c r="Q21" s="98">
        <v>587</v>
      </c>
      <c r="R21" s="98">
        <v>560</v>
      </c>
    </row>
    <row r="22" spans="1:18" ht="18.75" customHeight="1">
      <c r="A22" s="107" t="s">
        <v>18</v>
      </c>
      <c r="B22" s="103">
        <v>2489</v>
      </c>
      <c r="C22" s="103">
        <v>2447</v>
      </c>
      <c r="D22" s="103">
        <v>2411</v>
      </c>
      <c r="E22" s="103">
        <v>2383</v>
      </c>
      <c r="F22" s="72">
        <v>2352</v>
      </c>
      <c r="G22" s="72">
        <v>2293</v>
      </c>
      <c r="H22" s="72">
        <v>2261</v>
      </c>
      <c r="I22" s="72">
        <v>2238</v>
      </c>
      <c r="J22" s="72">
        <v>2207</v>
      </c>
      <c r="K22" s="91">
        <v>2173</v>
      </c>
      <c r="L22" s="91">
        <v>2137</v>
      </c>
      <c r="M22" s="91">
        <v>2110</v>
      </c>
      <c r="N22" s="72">
        <v>2185</v>
      </c>
      <c r="O22" s="91">
        <v>2185</v>
      </c>
      <c r="P22" s="98">
        <v>2130</v>
      </c>
      <c r="Q22" s="98">
        <v>2060</v>
      </c>
      <c r="R22" s="98">
        <v>1999</v>
      </c>
    </row>
    <row r="23" spans="1:18" ht="18.75" customHeight="1">
      <c r="A23" s="107" t="s">
        <v>20</v>
      </c>
      <c r="B23" s="103">
        <v>1207</v>
      </c>
      <c r="C23" s="103">
        <v>1217</v>
      </c>
      <c r="D23" s="103">
        <v>1212</v>
      </c>
      <c r="E23" s="103">
        <v>1227</v>
      </c>
      <c r="F23" s="72">
        <v>1198</v>
      </c>
      <c r="G23" s="72">
        <v>1172</v>
      </c>
      <c r="H23" s="72">
        <v>1137</v>
      </c>
      <c r="I23" s="72">
        <v>1134</v>
      </c>
      <c r="J23" s="72">
        <v>1154</v>
      </c>
      <c r="K23" s="91">
        <v>1161</v>
      </c>
      <c r="L23" s="91">
        <v>1161</v>
      </c>
      <c r="M23" s="91">
        <v>1176</v>
      </c>
      <c r="N23" s="72">
        <v>1178</v>
      </c>
      <c r="O23" s="91">
        <v>1175</v>
      </c>
      <c r="P23" s="98">
        <v>1129</v>
      </c>
      <c r="Q23" s="98">
        <v>1116</v>
      </c>
      <c r="R23" s="98">
        <v>1099</v>
      </c>
    </row>
    <row r="24" spans="1:18" s="108" customFormat="1" ht="18.75" customHeight="1">
      <c r="A24" s="108" t="s">
        <v>129</v>
      </c>
      <c r="B24" s="109">
        <f t="shared" ref="B24:G24" si="1">SUM(B16:B23)</f>
        <v>16221</v>
      </c>
      <c r="C24" s="109">
        <f t="shared" si="1"/>
        <v>16047</v>
      </c>
      <c r="D24" s="109">
        <f t="shared" si="1"/>
        <v>15814</v>
      </c>
      <c r="E24" s="109">
        <f t="shared" si="1"/>
        <v>15649</v>
      </c>
      <c r="F24" s="109">
        <f t="shared" si="1"/>
        <v>15383</v>
      </c>
      <c r="G24" s="109">
        <f t="shared" si="1"/>
        <v>15142</v>
      </c>
      <c r="H24" s="109">
        <f t="shared" ref="H24:N24" si="2">SUM(H16:H23)</f>
        <v>14929</v>
      </c>
      <c r="I24" s="109">
        <f t="shared" si="2"/>
        <v>14775</v>
      </c>
      <c r="J24" s="109">
        <f t="shared" si="2"/>
        <v>14742</v>
      </c>
      <c r="K24" s="99">
        <f t="shared" si="2"/>
        <v>14390</v>
      </c>
      <c r="L24" s="99">
        <f t="shared" si="2"/>
        <v>14211</v>
      </c>
      <c r="M24" s="99">
        <f t="shared" si="2"/>
        <v>14098</v>
      </c>
      <c r="N24" s="99">
        <f t="shared" si="2"/>
        <v>13975</v>
      </c>
      <c r="O24" s="99">
        <f>SUM(O16:O23)</f>
        <v>13635</v>
      </c>
      <c r="P24" s="99">
        <f>SUM(P16:P23)</f>
        <v>13268</v>
      </c>
      <c r="Q24" s="99">
        <f>SUM(Q16:Q23)</f>
        <v>13011</v>
      </c>
      <c r="R24" s="99">
        <f>SUM(R16:R23)</f>
        <v>12594</v>
      </c>
    </row>
    <row r="25" spans="1:18" s="108" customFormat="1" ht="18.75" customHeight="1">
      <c r="B25" s="109"/>
      <c r="C25" s="109"/>
      <c r="D25" s="109"/>
      <c r="E25" s="109"/>
      <c r="F25" s="115"/>
      <c r="G25" s="115"/>
      <c r="H25" s="115"/>
      <c r="I25" s="115"/>
      <c r="J25" s="115"/>
      <c r="K25" s="101"/>
      <c r="L25" s="101"/>
      <c r="N25" s="115"/>
      <c r="O25" s="115"/>
      <c r="P25" s="100"/>
    </row>
    <row r="26" spans="1:18" ht="18.75" customHeight="1">
      <c r="A26" s="108" t="s">
        <v>131</v>
      </c>
      <c r="C26" s="103"/>
      <c r="D26" s="109"/>
      <c r="E26" s="103"/>
      <c r="F26" s="72"/>
      <c r="G26" s="72"/>
      <c r="H26" s="72"/>
      <c r="I26" s="72"/>
      <c r="J26" s="72"/>
      <c r="K26" s="91"/>
      <c r="L26" s="91"/>
      <c r="N26" s="72"/>
      <c r="O26" s="72"/>
      <c r="P26" s="98"/>
    </row>
    <row r="27" spans="1:18" s="108" customFormat="1" ht="18.75" customHeight="1">
      <c r="A27" s="108" t="s">
        <v>129</v>
      </c>
      <c r="B27" s="109">
        <v>0</v>
      </c>
      <c r="C27" s="109">
        <v>0</v>
      </c>
      <c r="D27" s="109">
        <v>0</v>
      </c>
      <c r="E27" s="109">
        <v>0</v>
      </c>
      <c r="F27" s="115">
        <v>0</v>
      </c>
      <c r="G27" s="115">
        <v>0</v>
      </c>
      <c r="H27" s="115">
        <v>0</v>
      </c>
      <c r="I27" s="115">
        <v>0</v>
      </c>
      <c r="J27" s="115">
        <v>0</v>
      </c>
      <c r="K27" s="101">
        <v>0</v>
      </c>
      <c r="L27" s="101">
        <v>0</v>
      </c>
      <c r="M27" s="108">
        <v>0</v>
      </c>
      <c r="N27" s="115">
        <v>0</v>
      </c>
      <c r="O27" s="101">
        <v>0</v>
      </c>
      <c r="P27" s="108">
        <v>0</v>
      </c>
      <c r="Q27" s="108">
        <v>0</v>
      </c>
      <c r="R27" s="108">
        <v>0</v>
      </c>
    </row>
    <row r="28" spans="1:18" s="108" customFormat="1" ht="18.75" customHeight="1">
      <c r="B28" s="109"/>
      <c r="C28" s="109"/>
      <c r="D28" s="109"/>
      <c r="E28" s="109"/>
      <c r="F28" s="115"/>
      <c r="G28" s="115"/>
      <c r="H28" s="115"/>
      <c r="I28" s="115"/>
      <c r="J28" s="115"/>
      <c r="K28" s="101"/>
      <c r="L28" s="101"/>
      <c r="N28" s="115"/>
      <c r="O28" s="101"/>
    </row>
    <row r="29" spans="1:18" s="108" customFormat="1" ht="18.75" customHeight="1">
      <c r="A29" s="108" t="s">
        <v>132</v>
      </c>
      <c r="B29" s="109"/>
      <c r="C29" s="109"/>
      <c r="D29" s="109"/>
      <c r="E29" s="109"/>
      <c r="F29" s="115"/>
      <c r="G29" s="115"/>
      <c r="H29" s="115"/>
      <c r="I29" s="115"/>
      <c r="J29" s="115"/>
      <c r="K29" s="101"/>
      <c r="L29" s="101"/>
      <c r="N29" s="115"/>
      <c r="O29" s="101"/>
    </row>
    <row r="30" spans="1:18" ht="18.75" customHeight="1">
      <c r="A30" s="107" t="s">
        <v>23</v>
      </c>
      <c r="B30" s="103">
        <v>1213</v>
      </c>
      <c r="C30" s="103">
        <v>1199</v>
      </c>
      <c r="D30" s="103">
        <v>1182</v>
      </c>
      <c r="E30" s="103">
        <v>1163</v>
      </c>
      <c r="F30" s="72">
        <v>1127</v>
      </c>
      <c r="G30" s="72">
        <v>1108</v>
      </c>
      <c r="H30" s="72">
        <v>1109</v>
      </c>
      <c r="I30" s="72">
        <v>1068</v>
      </c>
      <c r="J30" s="72">
        <v>1057</v>
      </c>
      <c r="K30" s="91">
        <v>1038</v>
      </c>
      <c r="L30" s="91">
        <v>1020</v>
      </c>
      <c r="M30" s="91">
        <v>1012</v>
      </c>
      <c r="N30" s="72">
        <v>983</v>
      </c>
      <c r="O30" s="91">
        <v>956</v>
      </c>
      <c r="P30" s="98">
        <v>938</v>
      </c>
      <c r="Q30" s="98">
        <v>907</v>
      </c>
      <c r="R30" s="98">
        <v>888</v>
      </c>
    </row>
    <row r="31" spans="1:18" ht="18.75" customHeight="1">
      <c r="A31" s="107" t="s">
        <v>182</v>
      </c>
      <c r="B31" s="103">
        <v>3956</v>
      </c>
      <c r="C31" s="103">
        <v>4062</v>
      </c>
      <c r="D31" s="103">
        <v>4040</v>
      </c>
      <c r="E31" s="103">
        <v>4038</v>
      </c>
      <c r="F31" s="72">
        <v>3988</v>
      </c>
      <c r="G31" s="72">
        <v>3879</v>
      </c>
      <c r="H31" s="72">
        <v>3901</v>
      </c>
      <c r="I31" s="72">
        <v>3853</v>
      </c>
      <c r="J31" s="72">
        <v>3819</v>
      </c>
      <c r="K31" s="91">
        <v>3849</v>
      </c>
      <c r="L31" s="91">
        <v>3845</v>
      </c>
      <c r="M31" s="91">
        <v>3768</v>
      </c>
      <c r="N31" s="72">
        <v>3667</v>
      </c>
      <c r="O31" s="91">
        <v>3488</v>
      </c>
      <c r="P31" s="98">
        <v>3275</v>
      </c>
      <c r="Q31" s="91">
        <v>3498</v>
      </c>
      <c r="R31" s="105" t="s">
        <v>159</v>
      </c>
    </row>
    <row r="32" spans="1:18" ht="18.75" customHeight="1">
      <c r="A32" s="107" t="s">
        <v>24</v>
      </c>
      <c r="B32" s="103">
        <v>1158</v>
      </c>
      <c r="C32" s="103">
        <v>1135</v>
      </c>
      <c r="D32" s="103">
        <v>1120</v>
      </c>
      <c r="E32" s="103">
        <v>1105</v>
      </c>
      <c r="F32" s="72">
        <v>1115</v>
      </c>
      <c r="G32" s="72">
        <v>1086</v>
      </c>
      <c r="H32" s="72">
        <v>1077</v>
      </c>
      <c r="I32" s="72">
        <v>1080</v>
      </c>
      <c r="J32" s="72">
        <v>1067</v>
      </c>
      <c r="K32" s="91">
        <v>1056</v>
      </c>
      <c r="L32" s="91">
        <v>1018</v>
      </c>
      <c r="M32" s="91">
        <v>1002</v>
      </c>
      <c r="N32" s="72">
        <v>981</v>
      </c>
      <c r="O32" s="91">
        <v>940</v>
      </c>
      <c r="P32" s="98">
        <v>937</v>
      </c>
      <c r="Q32" s="98">
        <v>915</v>
      </c>
      <c r="R32" s="98">
        <v>897</v>
      </c>
    </row>
    <row r="33" spans="1:18" ht="18.75" customHeight="1">
      <c r="A33" s="107" t="s">
        <v>25</v>
      </c>
      <c r="B33" s="103">
        <v>1909</v>
      </c>
      <c r="C33" s="103">
        <v>1875</v>
      </c>
      <c r="D33" s="103">
        <v>1831</v>
      </c>
      <c r="E33" s="103">
        <v>1835</v>
      </c>
      <c r="F33" s="72">
        <v>1788</v>
      </c>
      <c r="G33" s="72">
        <v>1743</v>
      </c>
      <c r="H33" s="72">
        <v>1718</v>
      </c>
      <c r="I33" s="72">
        <v>1699</v>
      </c>
      <c r="J33" s="72">
        <v>1704</v>
      </c>
      <c r="K33" s="91">
        <v>1719</v>
      </c>
      <c r="L33" s="91">
        <v>1731</v>
      </c>
      <c r="M33" s="91">
        <v>1701</v>
      </c>
      <c r="N33" s="72">
        <v>1699</v>
      </c>
      <c r="O33" s="91">
        <v>1652</v>
      </c>
      <c r="P33" s="98">
        <v>1586</v>
      </c>
      <c r="Q33" s="98">
        <v>1541</v>
      </c>
      <c r="R33" s="98">
        <v>1524</v>
      </c>
    </row>
    <row r="34" spans="1:18" ht="18.75" customHeight="1">
      <c r="A34" s="107" t="s">
        <v>172</v>
      </c>
      <c r="B34" s="103">
        <v>3378</v>
      </c>
      <c r="C34" s="103">
        <v>3332</v>
      </c>
      <c r="D34" s="103">
        <v>3338</v>
      </c>
      <c r="E34" s="103">
        <v>3302</v>
      </c>
      <c r="F34" s="72">
        <v>3241</v>
      </c>
      <c r="G34" s="72">
        <v>3187</v>
      </c>
      <c r="H34" s="72">
        <v>3150</v>
      </c>
      <c r="I34" s="72">
        <v>3139</v>
      </c>
      <c r="J34" s="72">
        <v>3099</v>
      </c>
      <c r="K34" s="91">
        <v>3078</v>
      </c>
      <c r="L34" s="91">
        <v>3045</v>
      </c>
      <c r="M34" s="91">
        <v>3020</v>
      </c>
      <c r="N34" s="72">
        <v>2941</v>
      </c>
      <c r="O34" s="91">
        <v>2930</v>
      </c>
      <c r="P34" s="98">
        <v>2636</v>
      </c>
      <c r="Q34" s="98">
        <v>2778</v>
      </c>
      <c r="R34" s="105" t="s">
        <v>159</v>
      </c>
    </row>
    <row r="35" spans="1:18" ht="18.75" customHeight="1">
      <c r="A35" s="107" t="s">
        <v>26</v>
      </c>
      <c r="B35" s="103">
        <v>1217</v>
      </c>
      <c r="C35" s="103">
        <v>1190</v>
      </c>
      <c r="D35" s="103">
        <v>1160</v>
      </c>
      <c r="E35" s="103">
        <v>1158</v>
      </c>
      <c r="F35" s="72">
        <v>1156</v>
      </c>
      <c r="G35" s="72">
        <v>1130</v>
      </c>
      <c r="H35" s="72">
        <v>1121</v>
      </c>
      <c r="I35" s="72">
        <v>1118</v>
      </c>
      <c r="J35" s="72">
        <v>1116</v>
      </c>
      <c r="K35" s="91">
        <v>1090</v>
      </c>
      <c r="L35" s="91">
        <v>1047</v>
      </c>
      <c r="M35" s="91">
        <v>1027</v>
      </c>
      <c r="N35" s="72">
        <v>1019</v>
      </c>
      <c r="O35" s="91">
        <v>990</v>
      </c>
      <c r="P35" s="98">
        <v>943</v>
      </c>
      <c r="Q35" s="98">
        <v>971</v>
      </c>
      <c r="R35" s="98">
        <v>934</v>
      </c>
    </row>
    <row r="36" spans="1:18" ht="18.75" customHeight="1">
      <c r="A36" s="107" t="s">
        <v>27</v>
      </c>
      <c r="B36" s="103">
        <v>1052</v>
      </c>
      <c r="C36" s="103">
        <v>1016</v>
      </c>
      <c r="D36" s="103">
        <v>1043</v>
      </c>
      <c r="E36" s="103">
        <v>1057</v>
      </c>
      <c r="F36" s="72">
        <v>1051</v>
      </c>
      <c r="G36" s="72">
        <v>1035</v>
      </c>
      <c r="H36" s="72">
        <v>1022</v>
      </c>
      <c r="I36" s="72">
        <v>1014</v>
      </c>
      <c r="J36" s="72">
        <v>1007</v>
      </c>
      <c r="K36" s="91">
        <v>994</v>
      </c>
      <c r="L36" s="91">
        <v>954</v>
      </c>
      <c r="M36" s="91">
        <v>929</v>
      </c>
      <c r="N36" s="72">
        <v>928</v>
      </c>
      <c r="O36" s="91">
        <v>888</v>
      </c>
      <c r="P36" s="98">
        <v>836</v>
      </c>
      <c r="Q36" s="98">
        <v>831</v>
      </c>
      <c r="R36" s="98">
        <v>831</v>
      </c>
    </row>
    <row r="37" spans="1:18" ht="18.75" customHeight="1">
      <c r="A37" s="107" t="s">
        <v>171</v>
      </c>
      <c r="B37" s="103" t="s">
        <v>159</v>
      </c>
      <c r="C37" s="103" t="s">
        <v>159</v>
      </c>
      <c r="D37" s="103" t="s">
        <v>159</v>
      </c>
      <c r="E37" s="103" t="s">
        <v>159</v>
      </c>
      <c r="F37" s="72" t="s">
        <v>159</v>
      </c>
      <c r="G37" s="72" t="s">
        <v>159</v>
      </c>
      <c r="H37" s="72" t="s">
        <v>159</v>
      </c>
      <c r="I37" s="72" t="s">
        <v>159</v>
      </c>
      <c r="J37" s="72" t="s">
        <v>159</v>
      </c>
      <c r="K37" s="91" t="s">
        <v>159</v>
      </c>
      <c r="L37" s="91" t="s">
        <v>159</v>
      </c>
      <c r="M37" s="91" t="s">
        <v>159</v>
      </c>
      <c r="N37" s="72" t="s">
        <v>159</v>
      </c>
      <c r="O37" s="116" t="s">
        <v>159</v>
      </c>
      <c r="P37" s="129" t="s">
        <v>159</v>
      </c>
      <c r="Q37" s="129" t="s">
        <v>159</v>
      </c>
      <c r="R37" s="98">
        <v>6088</v>
      </c>
    </row>
    <row r="38" spans="1:18" ht="18.75" customHeight="1">
      <c r="A38" s="107" t="s">
        <v>28</v>
      </c>
      <c r="B38" s="103">
        <v>2682</v>
      </c>
      <c r="C38" s="103">
        <v>2619</v>
      </c>
      <c r="D38" s="103">
        <v>2552</v>
      </c>
      <c r="E38" s="103">
        <v>2547</v>
      </c>
      <c r="F38" s="72">
        <v>2539</v>
      </c>
      <c r="G38" s="72">
        <v>2492</v>
      </c>
      <c r="H38" s="72">
        <v>2460</v>
      </c>
      <c r="I38" s="72">
        <v>2408</v>
      </c>
      <c r="J38" s="72">
        <v>2381</v>
      </c>
      <c r="K38" s="91">
        <v>2350</v>
      </c>
      <c r="L38" s="91">
        <v>2337</v>
      </c>
      <c r="M38" s="91">
        <v>2321</v>
      </c>
      <c r="N38" s="72">
        <v>2297</v>
      </c>
      <c r="O38" s="91">
        <v>2213</v>
      </c>
      <c r="P38" s="107">
        <v>2151</v>
      </c>
      <c r="Q38" s="107">
        <v>2111</v>
      </c>
      <c r="R38" s="107">
        <v>2040</v>
      </c>
    </row>
    <row r="39" spans="1:18" s="108" customFormat="1" ht="18.75" customHeight="1">
      <c r="A39" s="108" t="s">
        <v>129</v>
      </c>
      <c r="B39" s="109">
        <f t="shared" ref="B39:G39" si="3">SUM(B30:B38)</f>
        <v>16565</v>
      </c>
      <c r="C39" s="109">
        <f t="shared" si="3"/>
        <v>16428</v>
      </c>
      <c r="D39" s="109">
        <f t="shared" si="3"/>
        <v>16266</v>
      </c>
      <c r="E39" s="109">
        <f t="shared" si="3"/>
        <v>16205</v>
      </c>
      <c r="F39" s="109">
        <f t="shared" si="3"/>
        <v>16005</v>
      </c>
      <c r="G39" s="109">
        <f t="shared" si="3"/>
        <v>15660</v>
      </c>
      <c r="H39" s="109">
        <f t="shared" ref="H39:N39" si="4">SUM(H30:H38)</f>
        <v>15558</v>
      </c>
      <c r="I39" s="109">
        <f t="shared" si="4"/>
        <v>15379</v>
      </c>
      <c r="J39" s="109">
        <f t="shared" si="4"/>
        <v>15250</v>
      </c>
      <c r="K39" s="99">
        <f t="shared" si="4"/>
        <v>15174</v>
      </c>
      <c r="L39" s="99">
        <f t="shared" si="4"/>
        <v>14997</v>
      </c>
      <c r="M39" s="99">
        <f t="shared" si="4"/>
        <v>14780</v>
      </c>
      <c r="N39" s="99">
        <f t="shared" si="4"/>
        <v>14515</v>
      </c>
      <c r="O39" s="99">
        <f>SUM(O30:O38)</f>
        <v>14057</v>
      </c>
      <c r="P39" s="99">
        <f>SUM(P30:P38)</f>
        <v>13302</v>
      </c>
      <c r="Q39" s="99">
        <f>SUM(Q30:Q38)</f>
        <v>13552</v>
      </c>
      <c r="R39" s="99">
        <f>SUM(R30:R38)</f>
        <v>13202</v>
      </c>
    </row>
    <row r="40" spans="1:18" ht="18.75" customHeight="1">
      <c r="C40" s="103"/>
      <c r="E40" s="103"/>
      <c r="F40" s="72"/>
      <c r="G40" s="72"/>
      <c r="H40" s="72"/>
      <c r="I40" s="72"/>
      <c r="J40" s="72"/>
      <c r="K40" s="91"/>
      <c r="L40" s="91"/>
      <c r="N40" s="72"/>
      <c r="O40" s="72"/>
      <c r="P40" s="98"/>
    </row>
    <row r="41" spans="1:18" ht="18.75" customHeight="1">
      <c r="A41" s="108" t="s">
        <v>133</v>
      </c>
      <c r="C41" s="103"/>
      <c r="E41" s="103"/>
      <c r="F41" s="72"/>
      <c r="G41" s="72"/>
      <c r="H41" s="72"/>
      <c r="I41" s="72"/>
      <c r="J41" s="72"/>
      <c r="K41" s="91"/>
      <c r="L41" s="91"/>
      <c r="N41" s="72"/>
      <c r="O41" s="72"/>
      <c r="P41" s="98"/>
    </row>
    <row r="42" spans="1:18" ht="18.75" customHeight="1">
      <c r="A42" s="107" t="s">
        <v>153</v>
      </c>
      <c r="B42" s="103">
        <v>389</v>
      </c>
      <c r="C42" s="103">
        <v>399</v>
      </c>
      <c r="D42" s="103">
        <v>401</v>
      </c>
      <c r="E42" s="103">
        <v>396</v>
      </c>
      <c r="F42" s="72">
        <v>387</v>
      </c>
      <c r="G42" s="72">
        <v>392</v>
      </c>
      <c r="H42" s="72">
        <v>387</v>
      </c>
      <c r="I42" s="72">
        <v>379</v>
      </c>
      <c r="J42" s="72">
        <v>375</v>
      </c>
      <c r="K42" s="91">
        <v>362</v>
      </c>
      <c r="L42" s="91">
        <v>360</v>
      </c>
      <c r="M42" s="91">
        <v>359</v>
      </c>
      <c r="N42" s="72">
        <v>362</v>
      </c>
      <c r="O42" s="91">
        <v>348</v>
      </c>
      <c r="P42" s="98">
        <v>351</v>
      </c>
      <c r="Q42" s="98">
        <v>348</v>
      </c>
      <c r="R42" s="98">
        <v>338</v>
      </c>
    </row>
    <row r="43" spans="1:18" ht="18.75" customHeight="1">
      <c r="A43" s="107" t="s">
        <v>31</v>
      </c>
      <c r="B43" s="103">
        <v>2824</v>
      </c>
      <c r="C43" s="103">
        <v>2783</v>
      </c>
      <c r="D43" s="103">
        <v>2755</v>
      </c>
      <c r="E43" s="103">
        <v>2729</v>
      </c>
      <c r="F43" s="72">
        <v>2697</v>
      </c>
      <c r="G43" s="72">
        <v>2620</v>
      </c>
      <c r="H43" s="72">
        <v>2577</v>
      </c>
      <c r="I43" s="72">
        <v>2528</v>
      </c>
      <c r="J43" s="72">
        <v>2528</v>
      </c>
      <c r="K43" s="91">
        <v>2511</v>
      </c>
      <c r="L43" s="91">
        <v>2504</v>
      </c>
      <c r="M43" s="91">
        <v>2474</v>
      </c>
      <c r="N43" s="72">
        <v>2405</v>
      </c>
      <c r="O43" s="91">
        <v>2399</v>
      </c>
      <c r="P43" s="98">
        <v>2360</v>
      </c>
      <c r="Q43" s="98">
        <v>2257</v>
      </c>
      <c r="R43" s="98">
        <v>2225</v>
      </c>
    </row>
    <row r="44" spans="1:18" ht="18.75" customHeight="1">
      <c r="A44" s="107" t="s">
        <v>173</v>
      </c>
      <c r="B44" s="103">
        <v>26</v>
      </c>
      <c r="C44" s="103">
        <v>28</v>
      </c>
      <c r="D44" s="103">
        <v>28</v>
      </c>
      <c r="E44" s="103">
        <v>22</v>
      </c>
      <c r="F44" s="72">
        <v>32</v>
      </c>
      <c r="G44" s="72">
        <v>32</v>
      </c>
      <c r="H44" s="72">
        <v>34</v>
      </c>
      <c r="I44" s="72">
        <v>23</v>
      </c>
      <c r="J44" s="72">
        <v>22</v>
      </c>
      <c r="K44" s="91">
        <v>20</v>
      </c>
      <c r="L44" s="91">
        <v>21</v>
      </c>
      <c r="M44" s="91">
        <v>18</v>
      </c>
      <c r="N44" s="103" t="s">
        <v>159</v>
      </c>
      <c r="O44" s="103" t="s">
        <v>159</v>
      </c>
      <c r="P44" s="103" t="s">
        <v>159</v>
      </c>
      <c r="Q44" s="103" t="s">
        <v>159</v>
      </c>
      <c r="R44" s="103" t="s">
        <v>159</v>
      </c>
    </row>
    <row r="45" spans="1:18" ht="18.75" customHeight="1">
      <c r="A45" s="107" t="s">
        <v>32</v>
      </c>
      <c r="B45" s="103">
        <v>384</v>
      </c>
      <c r="C45" s="103">
        <v>357</v>
      </c>
      <c r="D45" s="103">
        <v>388</v>
      </c>
      <c r="E45" s="103">
        <v>346</v>
      </c>
      <c r="F45" s="72">
        <v>343</v>
      </c>
      <c r="G45" s="72">
        <v>331</v>
      </c>
      <c r="H45" s="72">
        <v>320</v>
      </c>
      <c r="I45" s="72">
        <v>318</v>
      </c>
      <c r="J45" s="72">
        <v>306</v>
      </c>
      <c r="K45" s="91">
        <v>311</v>
      </c>
      <c r="L45" s="91">
        <v>296</v>
      </c>
      <c r="M45" s="91">
        <v>290</v>
      </c>
      <c r="N45" s="72">
        <v>281</v>
      </c>
      <c r="O45" s="91">
        <v>278</v>
      </c>
      <c r="P45" s="98">
        <v>279</v>
      </c>
      <c r="Q45" s="98">
        <v>281</v>
      </c>
      <c r="R45" s="98">
        <v>267</v>
      </c>
    </row>
    <row r="46" spans="1:18" ht="18.75" customHeight="1">
      <c r="A46" s="107" t="s">
        <v>33</v>
      </c>
      <c r="B46" s="103">
        <v>361</v>
      </c>
      <c r="C46" s="103">
        <v>358</v>
      </c>
      <c r="D46" s="103">
        <v>342</v>
      </c>
      <c r="E46" s="103">
        <v>339</v>
      </c>
      <c r="F46" s="72">
        <v>330</v>
      </c>
      <c r="G46" s="72">
        <v>291</v>
      </c>
      <c r="H46" s="72">
        <v>289</v>
      </c>
      <c r="I46" s="72">
        <v>284</v>
      </c>
      <c r="J46" s="72">
        <v>266</v>
      </c>
      <c r="K46" s="91">
        <v>244</v>
      </c>
      <c r="L46" s="91">
        <v>239</v>
      </c>
      <c r="M46" s="91">
        <v>240</v>
      </c>
      <c r="N46" s="72">
        <v>252</v>
      </c>
      <c r="O46" s="91">
        <v>250</v>
      </c>
      <c r="P46" s="98">
        <v>235</v>
      </c>
      <c r="Q46" s="98">
        <v>233</v>
      </c>
      <c r="R46" s="98">
        <v>218</v>
      </c>
    </row>
    <row r="47" spans="1:18" ht="18.75" customHeight="1">
      <c r="A47" s="107" t="s">
        <v>34</v>
      </c>
      <c r="B47" s="103">
        <v>1141</v>
      </c>
      <c r="C47" s="103">
        <v>1139</v>
      </c>
      <c r="D47" s="103">
        <v>1126</v>
      </c>
      <c r="E47" s="103">
        <v>1087</v>
      </c>
      <c r="F47" s="72">
        <v>1077</v>
      </c>
      <c r="G47" s="72">
        <v>1075</v>
      </c>
      <c r="H47" s="72">
        <v>1068</v>
      </c>
      <c r="I47" s="72">
        <v>1050</v>
      </c>
      <c r="J47" s="72">
        <v>1039</v>
      </c>
      <c r="K47" s="91">
        <v>1031</v>
      </c>
      <c r="L47" s="91">
        <v>1016</v>
      </c>
      <c r="M47" s="91">
        <v>1000</v>
      </c>
      <c r="N47" s="72">
        <v>993</v>
      </c>
      <c r="O47" s="91">
        <v>993</v>
      </c>
      <c r="P47" s="98">
        <v>982</v>
      </c>
      <c r="Q47" s="98">
        <v>964</v>
      </c>
      <c r="R47" s="98">
        <v>955</v>
      </c>
    </row>
    <row r="48" spans="1:18" ht="18.75" customHeight="1">
      <c r="A48" s="107" t="s">
        <v>35</v>
      </c>
      <c r="B48" s="103">
        <v>895</v>
      </c>
      <c r="C48" s="103">
        <v>881</v>
      </c>
      <c r="D48" s="103">
        <v>857</v>
      </c>
      <c r="E48" s="103">
        <v>853</v>
      </c>
      <c r="F48" s="72">
        <v>835</v>
      </c>
      <c r="G48" s="72">
        <v>811</v>
      </c>
      <c r="H48" s="72">
        <v>795</v>
      </c>
      <c r="I48" s="72">
        <v>796</v>
      </c>
      <c r="J48" s="72">
        <v>796</v>
      </c>
      <c r="K48" s="91">
        <v>785</v>
      </c>
      <c r="L48" s="91">
        <v>781</v>
      </c>
      <c r="M48" s="91">
        <v>774</v>
      </c>
      <c r="N48" s="72">
        <v>754</v>
      </c>
      <c r="O48" s="91">
        <v>742</v>
      </c>
      <c r="P48" s="98">
        <v>724</v>
      </c>
      <c r="Q48" s="98">
        <v>709</v>
      </c>
      <c r="R48" s="98">
        <v>707</v>
      </c>
    </row>
    <row r="49" spans="1:18" ht="18.75" customHeight="1">
      <c r="A49" s="107" t="s">
        <v>36</v>
      </c>
      <c r="B49" s="103">
        <v>1732</v>
      </c>
      <c r="C49" s="103">
        <v>1720</v>
      </c>
      <c r="D49" s="103">
        <v>1709</v>
      </c>
      <c r="E49" s="103">
        <v>1691</v>
      </c>
      <c r="F49" s="72">
        <v>1651</v>
      </c>
      <c r="G49" s="72">
        <v>1638</v>
      </c>
      <c r="H49" s="72">
        <v>1616</v>
      </c>
      <c r="I49" s="72">
        <v>1605</v>
      </c>
      <c r="J49" s="72">
        <v>1558</v>
      </c>
      <c r="K49" s="91">
        <v>1541</v>
      </c>
      <c r="L49" s="91">
        <v>1533</v>
      </c>
      <c r="M49" s="91">
        <v>1488</v>
      </c>
      <c r="N49" s="72">
        <v>1448</v>
      </c>
      <c r="O49" s="91">
        <v>1438</v>
      </c>
      <c r="P49" s="98">
        <v>1401</v>
      </c>
      <c r="Q49" s="98">
        <v>1365</v>
      </c>
      <c r="R49" s="98">
        <v>1326</v>
      </c>
    </row>
    <row r="50" spans="1:18" ht="18.75" customHeight="1">
      <c r="A50" s="107" t="s">
        <v>37</v>
      </c>
      <c r="B50" s="103">
        <v>318</v>
      </c>
      <c r="C50" s="103">
        <v>314</v>
      </c>
      <c r="D50" s="103">
        <v>321</v>
      </c>
      <c r="E50" s="103">
        <v>321</v>
      </c>
      <c r="F50" s="72">
        <v>304</v>
      </c>
      <c r="G50" s="72">
        <v>301</v>
      </c>
      <c r="H50" s="72">
        <v>294</v>
      </c>
      <c r="I50" s="72">
        <v>297</v>
      </c>
      <c r="J50" s="72">
        <v>278</v>
      </c>
      <c r="K50" s="91">
        <v>273</v>
      </c>
      <c r="L50" s="91">
        <v>271</v>
      </c>
      <c r="M50" s="91">
        <v>270</v>
      </c>
      <c r="N50" s="72">
        <v>277</v>
      </c>
      <c r="O50" s="91">
        <v>255</v>
      </c>
      <c r="P50" s="98">
        <v>257</v>
      </c>
      <c r="Q50" s="98">
        <v>252</v>
      </c>
      <c r="R50" s="98">
        <v>246</v>
      </c>
    </row>
    <row r="51" spans="1:18" ht="18.75" customHeight="1">
      <c r="A51" s="107" t="s">
        <v>174</v>
      </c>
      <c r="B51" s="103">
        <v>684</v>
      </c>
      <c r="C51" s="103">
        <v>668</v>
      </c>
      <c r="D51" s="103">
        <v>656</v>
      </c>
      <c r="E51" s="103">
        <v>649</v>
      </c>
      <c r="F51" s="72">
        <v>640</v>
      </c>
      <c r="G51" s="72">
        <v>628</v>
      </c>
      <c r="H51" s="72">
        <v>619</v>
      </c>
      <c r="I51" s="72">
        <v>612</v>
      </c>
      <c r="J51" s="72">
        <v>588</v>
      </c>
      <c r="K51" s="91">
        <v>578</v>
      </c>
      <c r="L51" s="91">
        <v>567</v>
      </c>
      <c r="M51" s="91">
        <v>537</v>
      </c>
      <c r="N51" s="103" t="s">
        <v>159</v>
      </c>
      <c r="O51" s="103" t="s">
        <v>159</v>
      </c>
      <c r="P51" s="129" t="s">
        <v>159</v>
      </c>
      <c r="Q51" s="129" t="s">
        <v>159</v>
      </c>
      <c r="R51" s="129" t="s">
        <v>159</v>
      </c>
    </row>
    <row r="52" spans="1:18" ht="18.75" customHeight="1">
      <c r="A52" s="107" t="s">
        <v>161</v>
      </c>
      <c r="B52" s="103" t="s">
        <v>159</v>
      </c>
      <c r="C52" s="103" t="s">
        <v>159</v>
      </c>
      <c r="D52" s="103" t="s">
        <v>159</v>
      </c>
      <c r="E52" s="103" t="s">
        <v>159</v>
      </c>
      <c r="F52" s="103" t="s">
        <v>159</v>
      </c>
      <c r="G52" s="103" t="s">
        <v>159</v>
      </c>
      <c r="H52" s="103" t="s">
        <v>159</v>
      </c>
      <c r="I52" s="103" t="s">
        <v>159</v>
      </c>
      <c r="J52" s="103" t="s">
        <v>159</v>
      </c>
      <c r="K52" s="116" t="s">
        <v>159</v>
      </c>
      <c r="L52" s="116" t="s">
        <v>159</v>
      </c>
      <c r="M52" s="116" t="s">
        <v>159</v>
      </c>
      <c r="N52" s="72">
        <v>547</v>
      </c>
      <c r="O52" s="91">
        <v>540</v>
      </c>
      <c r="P52" s="98">
        <v>518</v>
      </c>
      <c r="Q52" s="98">
        <v>513</v>
      </c>
      <c r="R52" s="98">
        <v>482</v>
      </c>
    </row>
    <row r="53" spans="1:18" s="108" customFormat="1" ht="18.75" customHeight="1">
      <c r="A53" s="108" t="s">
        <v>129</v>
      </c>
      <c r="B53" s="109">
        <f t="shared" ref="B53:L53" si="5">SUM(B42:B51)</f>
        <v>8754</v>
      </c>
      <c r="C53" s="109">
        <f t="shared" si="5"/>
        <v>8647</v>
      </c>
      <c r="D53" s="109">
        <f t="shared" si="5"/>
        <v>8583</v>
      </c>
      <c r="E53" s="109">
        <f t="shared" si="5"/>
        <v>8433</v>
      </c>
      <c r="F53" s="109">
        <f t="shared" si="5"/>
        <v>8296</v>
      </c>
      <c r="G53" s="109">
        <f t="shared" si="5"/>
        <v>8119</v>
      </c>
      <c r="H53" s="109">
        <f t="shared" si="5"/>
        <v>7999</v>
      </c>
      <c r="I53" s="109">
        <f t="shared" si="5"/>
        <v>7892</v>
      </c>
      <c r="J53" s="109">
        <f t="shared" si="5"/>
        <v>7756</v>
      </c>
      <c r="K53" s="99">
        <f t="shared" si="5"/>
        <v>7656</v>
      </c>
      <c r="L53" s="99">
        <f t="shared" si="5"/>
        <v>7588</v>
      </c>
      <c r="M53" s="99">
        <f t="shared" ref="M53:R53" si="6">SUM(M42:M52)</f>
        <v>7450</v>
      </c>
      <c r="N53" s="99">
        <f t="shared" si="6"/>
        <v>7319</v>
      </c>
      <c r="O53" s="99">
        <f t="shared" si="6"/>
        <v>7243</v>
      </c>
      <c r="P53" s="99">
        <f t="shared" si="6"/>
        <v>7107</v>
      </c>
      <c r="Q53" s="99">
        <f t="shared" si="6"/>
        <v>6922</v>
      </c>
      <c r="R53" s="99">
        <f t="shared" si="6"/>
        <v>6764</v>
      </c>
    </row>
    <row r="54" spans="1:18" ht="18.75" customHeight="1">
      <c r="C54" s="103"/>
      <c r="E54" s="103"/>
      <c r="F54" s="72"/>
      <c r="G54" s="72"/>
      <c r="H54" s="72"/>
      <c r="I54" s="72"/>
      <c r="J54" s="72"/>
      <c r="K54" s="91"/>
      <c r="L54" s="91"/>
      <c r="N54" s="72"/>
      <c r="O54" s="72"/>
    </row>
    <row r="55" spans="1:18" ht="18.75" customHeight="1">
      <c r="A55" s="108" t="s">
        <v>134</v>
      </c>
      <c r="C55" s="103"/>
      <c r="E55" s="103"/>
      <c r="F55" s="72"/>
      <c r="G55" s="72"/>
      <c r="H55" s="72"/>
      <c r="I55" s="72"/>
      <c r="J55" s="72"/>
      <c r="K55" s="91"/>
      <c r="L55" s="91"/>
      <c r="N55" s="72"/>
      <c r="O55" s="72"/>
    </row>
    <row r="56" spans="1:18" ht="18.75" customHeight="1">
      <c r="A56" s="107" t="s">
        <v>38</v>
      </c>
      <c r="B56" s="103">
        <v>1350</v>
      </c>
      <c r="C56" s="103">
        <v>1348</v>
      </c>
      <c r="D56" s="103">
        <v>1341</v>
      </c>
      <c r="E56" s="103">
        <v>1366</v>
      </c>
      <c r="F56" s="72">
        <v>1369</v>
      </c>
      <c r="G56" s="72">
        <v>1349</v>
      </c>
      <c r="H56" s="72">
        <v>1337</v>
      </c>
      <c r="I56" s="72">
        <v>1339</v>
      </c>
      <c r="J56" s="72">
        <v>1333</v>
      </c>
      <c r="K56" s="91">
        <v>1326</v>
      </c>
      <c r="L56" s="91">
        <v>1319</v>
      </c>
      <c r="M56" s="91">
        <v>1303</v>
      </c>
      <c r="N56" s="72">
        <v>1278</v>
      </c>
      <c r="O56" s="91">
        <v>1270</v>
      </c>
      <c r="P56" s="98">
        <v>1267</v>
      </c>
      <c r="Q56" s="98">
        <v>1276</v>
      </c>
      <c r="R56" s="98">
        <v>1274</v>
      </c>
    </row>
    <row r="57" spans="1:18" ht="18.75" customHeight="1">
      <c r="A57" s="107" t="s">
        <v>39</v>
      </c>
      <c r="B57" s="103">
        <v>708</v>
      </c>
      <c r="C57" s="103">
        <v>701</v>
      </c>
      <c r="D57" s="103">
        <v>683</v>
      </c>
      <c r="E57" s="103">
        <v>702</v>
      </c>
      <c r="F57" s="72">
        <v>692</v>
      </c>
      <c r="G57" s="72">
        <v>682</v>
      </c>
      <c r="H57" s="72">
        <v>684</v>
      </c>
      <c r="I57" s="72">
        <v>684</v>
      </c>
      <c r="J57" s="72">
        <v>687</v>
      </c>
      <c r="K57" s="91">
        <v>682</v>
      </c>
      <c r="L57" s="91">
        <v>654</v>
      </c>
      <c r="M57" s="91">
        <v>630</v>
      </c>
      <c r="N57" s="72">
        <v>623</v>
      </c>
      <c r="O57" s="91">
        <v>624</v>
      </c>
      <c r="P57" s="98">
        <v>603</v>
      </c>
      <c r="Q57" s="98">
        <v>580</v>
      </c>
      <c r="R57" s="98">
        <v>577</v>
      </c>
    </row>
    <row r="58" spans="1:18" ht="18.75" customHeight="1">
      <c r="A58" s="107" t="s">
        <v>40</v>
      </c>
      <c r="B58" s="103">
        <v>1124</v>
      </c>
      <c r="C58" s="103">
        <v>1110</v>
      </c>
      <c r="D58" s="103">
        <v>1098</v>
      </c>
      <c r="E58" s="103">
        <v>1068</v>
      </c>
      <c r="F58" s="72">
        <v>1087</v>
      </c>
      <c r="G58" s="72">
        <v>1069</v>
      </c>
      <c r="H58" s="72">
        <v>1058</v>
      </c>
      <c r="I58" s="72">
        <v>1083</v>
      </c>
      <c r="J58" s="72">
        <v>1078</v>
      </c>
      <c r="K58" s="91">
        <v>1052</v>
      </c>
      <c r="L58" s="91">
        <v>1032</v>
      </c>
      <c r="M58" s="91">
        <v>1025</v>
      </c>
      <c r="N58" s="72">
        <v>1012</v>
      </c>
      <c r="O58" s="91">
        <v>1011</v>
      </c>
      <c r="P58" s="98">
        <v>996</v>
      </c>
      <c r="Q58" s="98">
        <v>996</v>
      </c>
      <c r="R58" s="98">
        <v>972</v>
      </c>
    </row>
    <row r="59" spans="1:18" ht="18.75" customHeight="1">
      <c r="A59" s="107" t="s">
        <v>41</v>
      </c>
      <c r="B59" s="103">
        <v>1250</v>
      </c>
      <c r="C59" s="103">
        <v>1242</v>
      </c>
      <c r="D59" s="103">
        <v>1252</v>
      </c>
      <c r="E59" s="103">
        <v>1245</v>
      </c>
      <c r="F59" s="72">
        <v>1211</v>
      </c>
      <c r="G59" s="72">
        <v>1176</v>
      </c>
      <c r="H59" s="72">
        <v>1177</v>
      </c>
      <c r="I59" s="72">
        <v>1148</v>
      </c>
      <c r="J59" s="72">
        <v>1153</v>
      </c>
      <c r="K59" s="91">
        <v>1143</v>
      </c>
      <c r="L59" s="91">
        <v>1116</v>
      </c>
      <c r="M59" s="91">
        <v>1107</v>
      </c>
      <c r="N59" s="72">
        <v>1093</v>
      </c>
      <c r="O59" s="91">
        <v>1076</v>
      </c>
      <c r="P59" s="98">
        <v>1035</v>
      </c>
      <c r="Q59" s="98">
        <v>1008</v>
      </c>
      <c r="R59" s="98">
        <v>986</v>
      </c>
    </row>
    <row r="60" spans="1:18" ht="18.75" customHeight="1">
      <c r="A60" s="107" t="s">
        <v>42</v>
      </c>
      <c r="B60" s="103">
        <v>604</v>
      </c>
      <c r="C60" s="103">
        <v>605</v>
      </c>
      <c r="D60" s="103">
        <v>608</v>
      </c>
      <c r="E60" s="103">
        <v>596</v>
      </c>
      <c r="F60" s="72">
        <v>599</v>
      </c>
      <c r="G60" s="72">
        <v>593</v>
      </c>
      <c r="H60" s="72">
        <v>587</v>
      </c>
      <c r="I60" s="72">
        <v>572</v>
      </c>
      <c r="J60" s="72">
        <v>558</v>
      </c>
      <c r="K60" s="91">
        <v>579</v>
      </c>
      <c r="L60" s="91">
        <v>599</v>
      </c>
      <c r="M60" s="91">
        <v>579</v>
      </c>
      <c r="N60" s="72">
        <v>579</v>
      </c>
      <c r="O60" s="91">
        <v>568</v>
      </c>
      <c r="P60" s="98">
        <v>560</v>
      </c>
      <c r="Q60" s="98">
        <v>539</v>
      </c>
      <c r="R60" s="98">
        <v>527</v>
      </c>
    </row>
    <row r="61" spans="1:18" ht="18.75" customHeight="1">
      <c r="A61" s="107" t="s">
        <v>43</v>
      </c>
      <c r="B61" s="103">
        <v>990</v>
      </c>
      <c r="C61" s="103">
        <v>975</v>
      </c>
      <c r="D61" s="103">
        <v>971</v>
      </c>
      <c r="E61" s="103">
        <v>957</v>
      </c>
      <c r="F61" s="72">
        <v>930</v>
      </c>
      <c r="G61" s="72">
        <v>924</v>
      </c>
      <c r="H61" s="72">
        <v>908</v>
      </c>
      <c r="I61" s="72">
        <v>914</v>
      </c>
      <c r="J61" s="72">
        <v>934</v>
      </c>
      <c r="K61" s="91">
        <v>954</v>
      </c>
      <c r="L61" s="91">
        <v>927</v>
      </c>
      <c r="M61" s="91">
        <v>881</v>
      </c>
      <c r="N61" s="72">
        <v>889</v>
      </c>
      <c r="O61" s="91">
        <v>904</v>
      </c>
      <c r="P61" s="98">
        <v>855</v>
      </c>
      <c r="Q61" s="98">
        <v>843</v>
      </c>
      <c r="R61" s="98">
        <v>825</v>
      </c>
    </row>
    <row r="62" spans="1:18" ht="18.75" customHeight="1">
      <c r="A62" s="107" t="s">
        <v>44</v>
      </c>
      <c r="B62" s="103">
        <v>1838</v>
      </c>
      <c r="C62" s="103">
        <v>1859</v>
      </c>
      <c r="D62" s="103">
        <v>1846</v>
      </c>
      <c r="E62" s="103">
        <v>1874</v>
      </c>
      <c r="F62" s="72">
        <v>1873</v>
      </c>
      <c r="G62" s="72">
        <v>1909</v>
      </c>
      <c r="H62" s="72">
        <v>1957</v>
      </c>
      <c r="I62" s="72">
        <v>1988</v>
      </c>
      <c r="J62" s="72">
        <v>2004</v>
      </c>
      <c r="K62" s="91">
        <v>2007</v>
      </c>
      <c r="L62" s="91">
        <v>2030</v>
      </c>
      <c r="M62" s="91">
        <v>1998</v>
      </c>
      <c r="N62" s="72">
        <v>2074</v>
      </c>
      <c r="O62" s="91">
        <v>1951</v>
      </c>
      <c r="P62" s="98">
        <v>1847</v>
      </c>
      <c r="Q62" s="98">
        <v>1783</v>
      </c>
      <c r="R62" s="98">
        <v>1747</v>
      </c>
    </row>
    <row r="63" spans="1:18" ht="18.75" customHeight="1">
      <c r="A63" s="107" t="s">
        <v>45</v>
      </c>
      <c r="B63" s="103">
        <v>1361</v>
      </c>
      <c r="C63" s="103">
        <v>1347</v>
      </c>
      <c r="D63" s="103">
        <v>1334</v>
      </c>
      <c r="E63" s="103">
        <v>1307</v>
      </c>
      <c r="F63" s="72">
        <v>1299</v>
      </c>
      <c r="G63" s="72">
        <v>1274</v>
      </c>
      <c r="H63" s="72">
        <v>1264</v>
      </c>
      <c r="I63" s="72">
        <v>1251</v>
      </c>
      <c r="J63" s="72">
        <v>1225</v>
      </c>
      <c r="K63" s="91">
        <v>1220</v>
      </c>
      <c r="L63" s="91">
        <v>1209</v>
      </c>
      <c r="M63" s="91">
        <v>1216</v>
      </c>
      <c r="N63" s="72">
        <v>1212</v>
      </c>
      <c r="O63" s="91">
        <v>1217</v>
      </c>
      <c r="P63" s="98">
        <v>1202</v>
      </c>
      <c r="Q63" s="98">
        <v>1189</v>
      </c>
      <c r="R63" s="98">
        <v>1161</v>
      </c>
    </row>
    <row r="64" spans="1:18" s="108" customFormat="1" ht="18.75" customHeight="1">
      <c r="A64" s="108" t="s">
        <v>129</v>
      </c>
      <c r="B64" s="109">
        <f t="shared" ref="B64:G64" si="7">SUM(B56:B63)</f>
        <v>9225</v>
      </c>
      <c r="C64" s="109">
        <f t="shared" si="7"/>
        <v>9187</v>
      </c>
      <c r="D64" s="109">
        <f t="shared" si="7"/>
        <v>9133</v>
      </c>
      <c r="E64" s="109">
        <f t="shared" si="7"/>
        <v>9115</v>
      </c>
      <c r="F64" s="109">
        <f t="shared" si="7"/>
        <v>9060</v>
      </c>
      <c r="G64" s="109">
        <f t="shared" si="7"/>
        <v>8976</v>
      </c>
      <c r="H64" s="109">
        <f t="shared" ref="H64:N64" si="8">SUM(H56:H63)</f>
        <v>8972</v>
      </c>
      <c r="I64" s="109">
        <f t="shared" si="8"/>
        <v>8979</v>
      </c>
      <c r="J64" s="109">
        <f t="shared" si="8"/>
        <v>8972</v>
      </c>
      <c r="K64" s="99">
        <f t="shared" si="8"/>
        <v>8963</v>
      </c>
      <c r="L64" s="99">
        <f t="shared" si="8"/>
        <v>8886</v>
      </c>
      <c r="M64" s="99">
        <f t="shared" si="8"/>
        <v>8739</v>
      </c>
      <c r="N64" s="99">
        <f t="shared" si="8"/>
        <v>8760</v>
      </c>
      <c r="O64" s="99">
        <f>SUM(O56:O63)</f>
        <v>8621</v>
      </c>
      <c r="P64" s="99">
        <f>SUM(P56:P63)</f>
        <v>8365</v>
      </c>
      <c r="Q64" s="99">
        <f>SUM(Q56:Q63)</f>
        <v>8214</v>
      </c>
      <c r="R64" s="99">
        <f>SUM(R56:R63)</f>
        <v>8069</v>
      </c>
    </row>
    <row r="65" spans="1:18" ht="18.75" customHeight="1">
      <c r="C65" s="103"/>
      <c r="E65" s="103"/>
      <c r="F65" s="72"/>
      <c r="G65" s="72"/>
      <c r="H65" s="72"/>
      <c r="I65" s="72"/>
      <c r="J65" s="72"/>
      <c r="K65" s="91"/>
      <c r="L65" s="91"/>
      <c r="N65" s="72"/>
      <c r="O65" s="72"/>
    </row>
    <row r="66" spans="1:18" ht="18.75" customHeight="1">
      <c r="A66" s="108" t="s">
        <v>135</v>
      </c>
      <c r="C66" s="103"/>
      <c r="E66" s="103"/>
      <c r="F66" s="72"/>
      <c r="G66" s="72"/>
      <c r="H66" s="72"/>
      <c r="I66" s="72"/>
      <c r="J66" s="72"/>
      <c r="K66" s="91"/>
      <c r="L66" s="91"/>
      <c r="N66" s="72"/>
      <c r="O66" s="72"/>
    </row>
    <row r="67" spans="1:18" ht="18.75" customHeight="1">
      <c r="A67" s="107" t="s">
        <v>46</v>
      </c>
      <c r="B67" s="103">
        <v>1852</v>
      </c>
      <c r="C67" s="103">
        <v>1826</v>
      </c>
      <c r="D67" s="103">
        <v>1754</v>
      </c>
      <c r="E67" s="103">
        <v>1711</v>
      </c>
      <c r="F67" s="72">
        <v>1699</v>
      </c>
      <c r="G67" s="72">
        <v>1667</v>
      </c>
      <c r="H67" s="72">
        <v>1653</v>
      </c>
      <c r="I67" s="72">
        <v>1621</v>
      </c>
      <c r="J67" s="72">
        <v>1659</v>
      </c>
      <c r="K67" s="91">
        <v>1650</v>
      </c>
      <c r="L67" s="91">
        <v>1589</v>
      </c>
      <c r="M67" s="91">
        <v>1567</v>
      </c>
      <c r="N67" s="72">
        <v>1563</v>
      </c>
      <c r="O67" s="91">
        <v>1563</v>
      </c>
      <c r="P67" s="98">
        <v>1534</v>
      </c>
      <c r="Q67" s="98">
        <v>1485</v>
      </c>
      <c r="R67" s="98">
        <v>1382</v>
      </c>
    </row>
    <row r="68" spans="1:18" ht="18.75" customHeight="1">
      <c r="A68" s="107" t="s">
        <v>47</v>
      </c>
      <c r="B68" s="103">
        <v>865</v>
      </c>
      <c r="C68" s="103">
        <v>838</v>
      </c>
      <c r="D68" s="103">
        <v>858</v>
      </c>
      <c r="E68" s="103">
        <v>847</v>
      </c>
      <c r="F68" s="72">
        <v>793</v>
      </c>
      <c r="G68" s="72">
        <v>792</v>
      </c>
      <c r="H68" s="72">
        <v>777</v>
      </c>
      <c r="I68" s="72">
        <v>782</v>
      </c>
      <c r="J68" s="72">
        <v>779</v>
      </c>
      <c r="K68" s="91">
        <v>762</v>
      </c>
      <c r="L68" s="91">
        <v>739</v>
      </c>
      <c r="M68" s="91">
        <v>747</v>
      </c>
      <c r="N68" s="72">
        <v>764</v>
      </c>
      <c r="O68" s="91">
        <v>757</v>
      </c>
      <c r="P68" s="98">
        <v>736</v>
      </c>
      <c r="Q68" s="128">
        <v>727</v>
      </c>
      <c r="R68" s="98">
        <v>697</v>
      </c>
    </row>
    <row r="69" spans="1:18" ht="18.75" customHeight="1">
      <c r="A69" s="107" t="s">
        <v>48</v>
      </c>
      <c r="B69" s="103">
        <v>1956</v>
      </c>
      <c r="C69" s="103">
        <v>1918</v>
      </c>
      <c r="D69" s="103">
        <v>1953</v>
      </c>
      <c r="E69" s="103">
        <v>1908</v>
      </c>
      <c r="F69" s="72">
        <v>1867</v>
      </c>
      <c r="G69" s="72">
        <v>1823</v>
      </c>
      <c r="H69" s="72">
        <v>1790</v>
      </c>
      <c r="I69" s="72">
        <v>1769</v>
      </c>
      <c r="J69" s="72">
        <v>1761</v>
      </c>
      <c r="K69" s="91">
        <v>1745</v>
      </c>
      <c r="L69" s="91">
        <v>1747</v>
      </c>
      <c r="M69" s="91">
        <v>1710</v>
      </c>
      <c r="N69" s="72">
        <v>1703</v>
      </c>
      <c r="O69" s="91">
        <v>1714</v>
      </c>
      <c r="P69" s="98">
        <v>1723</v>
      </c>
      <c r="Q69" s="98">
        <v>1673</v>
      </c>
      <c r="R69" s="98">
        <v>1663</v>
      </c>
    </row>
    <row r="70" spans="1:18" ht="18.75" customHeight="1">
      <c r="A70" s="107" t="s">
        <v>50</v>
      </c>
      <c r="B70" s="103">
        <v>807</v>
      </c>
      <c r="C70" s="103">
        <v>789</v>
      </c>
      <c r="D70" s="103">
        <v>802</v>
      </c>
      <c r="E70" s="103">
        <v>794</v>
      </c>
      <c r="F70" s="72">
        <v>777</v>
      </c>
      <c r="G70" s="72">
        <v>757</v>
      </c>
      <c r="H70" s="72">
        <v>749</v>
      </c>
      <c r="I70" s="72">
        <v>738</v>
      </c>
      <c r="J70" s="72">
        <v>722</v>
      </c>
      <c r="K70" s="91">
        <v>703</v>
      </c>
      <c r="L70" s="91">
        <v>699</v>
      </c>
      <c r="M70" s="91">
        <v>684</v>
      </c>
      <c r="N70" s="72">
        <v>671</v>
      </c>
      <c r="O70" s="91">
        <v>667</v>
      </c>
      <c r="P70" s="98">
        <v>645</v>
      </c>
      <c r="Q70" s="98">
        <v>631</v>
      </c>
      <c r="R70" s="98">
        <v>592</v>
      </c>
    </row>
    <row r="71" spans="1:18" ht="18.75" customHeight="1">
      <c r="A71" s="107" t="s">
        <v>154</v>
      </c>
      <c r="B71" s="103">
        <v>2610</v>
      </c>
      <c r="C71" s="103">
        <v>2565</v>
      </c>
      <c r="D71" s="103">
        <v>2647</v>
      </c>
      <c r="E71" s="103">
        <v>2658</v>
      </c>
      <c r="F71" s="72">
        <v>2630</v>
      </c>
      <c r="G71" s="72">
        <v>2568</v>
      </c>
      <c r="H71" s="72">
        <v>2514</v>
      </c>
      <c r="I71" s="72">
        <v>2474</v>
      </c>
      <c r="J71" s="72">
        <v>2476</v>
      </c>
      <c r="K71" s="91">
        <v>2415</v>
      </c>
      <c r="L71" s="91">
        <v>2372</v>
      </c>
      <c r="M71" s="91">
        <v>2398</v>
      </c>
      <c r="N71" s="72">
        <v>2403</v>
      </c>
      <c r="O71" s="91">
        <v>2385</v>
      </c>
      <c r="P71" s="98">
        <v>2315</v>
      </c>
      <c r="Q71" s="98">
        <v>2252</v>
      </c>
      <c r="R71" s="98">
        <v>2206</v>
      </c>
    </row>
    <row r="72" spans="1:18" ht="18.75" customHeight="1">
      <c r="A72" s="107" t="s">
        <v>155</v>
      </c>
      <c r="B72" s="103">
        <v>1764</v>
      </c>
      <c r="C72" s="103">
        <v>1761</v>
      </c>
      <c r="D72" s="103">
        <v>1695</v>
      </c>
      <c r="E72" s="103">
        <v>1667</v>
      </c>
      <c r="F72" s="72">
        <v>1701</v>
      </c>
      <c r="G72" s="72">
        <v>1702</v>
      </c>
      <c r="H72" s="72">
        <v>1697</v>
      </c>
      <c r="I72" s="72">
        <v>1672</v>
      </c>
      <c r="J72" s="72">
        <v>1611</v>
      </c>
      <c r="K72" s="91">
        <v>1618</v>
      </c>
      <c r="L72" s="91">
        <v>1631</v>
      </c>
      <c r="M72" s="91">
        <v>1610</v>
      </c>
      <c r="N72" s="72">
        <v>1619</v>
      </c>
      <c r="O72" s="91">
        <v>1577</v>
      </c>
      <c r="P72" s="98">
        <v>1616</v>
      </c>
      <c r="Q72" s="98">
        <v>1630</v>
      </c>
      <c r="R72" s="98">
        <v>1591</v>
      </c>
    </row>
    <row r="73" spans="1:18" ht="18.75" customHeight="1">
      <c r="A73" s="107" t="s">
        <v>53</v>
      </c>
      <c r="B73" s="103">
        <v>6941</v>
      </c>
      <c r="C73" s="103">
        <v>6905</v>
      </c>
      <c r="D73" s="103">
        <v>6860</v>
      </c>
      <c r="E73" s="103">
        <v>6931</v>
      </c>
      <c r="F73" s="72">
        <v>6491</v>
      </c>
      <c r="G73" s="72">
        <v>6329</v>
      </c>
      <c r="H73" s="72">
        <v>6249</v>
      </c>
      <c r="I73" s="72">
        <v>6188</v>
      </c>
      <c r="J73" s="72">
        <v>6152</v>
      </c>
      <c r="K73" s="91">
        <v>6046</v>
      </c>
      <c r="L73" s="91">
        <v>6086</v>
      </c>
      <c r="M73" s="91">
        <v>5977</v>
      </c>
      <c r="N73" s="72">
        <v>5875</v>
      </c>
      <c r="O73" s="91">
        <v>5627</v>
      </c>
      <c r="P73" s="98">
        <v>5492</v>
      </c>
      <c r="Q73" s="98">
        <v>5182</v>
      </c>
      <c r="R73" s="98">
        <v>5003</v>
      </c>
    </row>
    <row r="74" spans="1:18" ht="18.75" customHeight="1">
      <c r="A74" s="107" t="s">
        <v>55</v>
      </c>
      <c r="B74" s="103">
        <v>1791</v>
      </c>
      <c r="C74" s="103">
        <v>1766</v>
      </c>
      <c r="D74" s="103">
        <v>1745</v>
      </c>
      <c r="E74" s="103">
        <v>1745</v>
      </c>
      <c r="F74" s="72">
        <v>1745</v>
      </c>
      <c r="G74" s="72">
        <v>1724</v>
      </c>
      <c r="H74" s="72">
        <v>1698</v>
      </c>
      <c r="I74" s="72">
        <v>1559</v>
      </c>
      <c r="J74" s="72">
        <v>1540</v>
      </c>
      <c r="K74" s="91">
        <v>1502</v>
      </c>
      <c r="L74" s="91">
        <v>1497</v>
      </c>
      <c r="M74" s="91">
        <v>1490</v>
      </c>
      <c r="N74" s="72">
        <v>1432</v>
      </c>
      <c r="O74" s="91">
        <v>1414</v>
      </c>
      <c r="P74" s="98">
        <v>1365</v>
      </c>
      <c r="Q74" s="98">
        <v>1318</v>
      </c>
      <c r="R74" s="98">
        <v>1283</v>
      </c>
    </row>
    <row r="75" spans="1:18" ht="18.75" customHeight="1">
      <c r="A75" s="107" t="s">
        <v>156</v>
      </c>
      <c r="B75" s="103">
        <v>194</v>
      </c>
      <c r="C75" s="103">
        <v>197</v>
      </c>
      <c r="D75" s="103">
        <v>193</v>
      </c>
      <c r="E75" s="103">
        <v>184</v>
      </c>
      <c r="F75" s="72">
        <v>181</v>
      </c>
      <c r="G75" s="72">
        <v>242</v>
      </c>
      <c r="H75" s="72">
        <v>240</v>
      </c>
      <c r="I75" s="72">
        <v>237</v>
      </c>
      <c r="J75" s="72">
        <v>232</v>
      </c>
      <c r="K75" s="91">
        <v>219</v>
      </c>
      <c r="L75" s="91">
        <v>206</v>
      </c>
      <c r="M75" s="91">
        <v>209</v>
      </c>
      <c r="N75" s="72">
        <v>206</v>
      </c>
      <c r="O75" s="91">
        <v>205</v>
      </c>
      <c r="P75" s="98">
        <v>205</v>
      </c>
      <c r="Q75" s="98">
        <v>191</v>
      </c>
      <c r="R75" s="98">
        <v>200</v>
      </c>
    </row>
    <row r="76" spans="1:18" ht="18.75" customHeight="1">
      <c r="A76" s="107" t="s">
        <v>157</v>
      </c>
      <c r="B76" s="103">
        <v>2131</v>
      </c>
      <c r="C76" s="103">
        <v>2131</v>
      </c>
      <c r="D76" s="103">
        <v>2128</v>
      </c>
      <c r="E76" s="103">
        <v>2064</v>
      </c>
      <c r="F76" s="72">
        <v>2039</v>
      </c>
      <c r="G76" s="72">
        <v>1969</v>
      </c>
      <c r="H76" s="72">
        <v>1923</v>
      </c>
      <c r="I76" s="72">
        <v>1915</v>
      </c>
      <c r="J76" s="72">
        <v>1915</v>
      </c>
      <c r="K76" s="91">
        <v>1889</v>
      </c>
      <c r="L76" s="91">
        <v>1891</v>
      </c>
      <c r="M76" s="91">
        <v>1855</v>
      </c>
      <c r="N76" s="72">
        <v>1810</v>
      </c>
      <c r="O76" s="91">
        <v>1772</v>
      </c>
      <c r="P76" s="98">
        <v>1730</v>
      </c>
      <c r="Q76" s="98">
        <v>1709</v>
      </c>
      <c r="R76" s="98">
        <v>1663</v>
      </c>
    </row>
    <row r="77" spans="1:18" s="108" customFormat="1" ht="18.75" customHeight="1">
      <c r="A77" s="108" t="s">
        <v>129</v>
      </c>
      <c r="B77" s="109">
        <f t="shared" ref="B77:G77" si="9">SUM(B67:B76)</f>
        <v>20911</v>
      </c>
      <c r="C77" s="109">
        <f t="shared" si="9"/>
        <v>20696</v>
      </c>
      <c r="D77" s="109">
        <f t="shared" si="9"/>
        <v>20635</v>
      </c>
      <c r="E77" s="109">
        <f t="shared" si="9"/>
        <v>20509</v>
      </c>
      <c r="F77" s="109">
        <f t="shared" si="9"/>
        <v>19923</v>
      </c>
      <c r="G77" s="109">
        <f t="shared" si="9"/>
        <v>19573</v>
      </c>
      <c r="H77" s="109">
        <f t="shared" ref="H77:N77" si="10">SUM(H67:H76)</f>
        <v>19290</v>
      </c>
      <c r="I77" s="109">
        <f t="shared" si="10"/>
        <v>18955</v>
      </c>
      <c r="J77" s="109">
        <f t="shared" si="10"/>
        <v>18847</v>
      </c>
      <c r="K77" s="99">
        <f t="shared" si="10"/>
        <v>18549</v>
      </c>
      <c r="L77" s="99">
        <f t="shared" si="10"/>
        <v>18457</v>
      </c>
      <c r="M77" s="99">
        <f t="shared" si="10"/>
        <v>18247</v>
      </c>
      <c r="N77" s="99">
        <f t="shared" si="10"/>
        <v>18046</v>
      </c>
      <c r="O77" s="99">
        <f>SUM(O67:O76)</f>
        <v>17681</v>
      </c>
      <c r="P77" s="99">
        <f>SUM(P67:P76)</f>
        <v>17361</v>
      </c>
      <c r="Q77" s="99">
        <f>SUM(Q67:Q76)</f>
        <v>16798</v>
      </c>
      <c r="R77" s="99">
        <f>SUM(R67:R76)</f>
        <v>16280</v>
      </c>
    </row>
    <row r="78" spans="1:18" ht="18.75" customHeight="1">
      <c r="C78" s="103"/>
      <c r="E78" s="103"/>
      <c r="F78" s="72"/>
      <c r="G78" s="72"/>
      <c r="H78" s="72"/>
      <c r="I78" s="72"/>
      <c r="J78" s="72"/>
      <c r="K78" s="91"/>
      <c r="L78" s="91"/>
      <c r="N78" s="72"/>
      <c r="O78" s="72"/>
    </row>
    <row r="79" spans="1:18" ht="18.75" customHeight="1">
      <c r="A79" s="108" t="s">
        <v>139</v>
      </c>
      <c r="C79" s="103"/>
      <c r="E79" s="103"/>
      <c r="F79" s="72"/>
      <c r="G79" s="72"/>
      <c r="H79" s="72"/>
      <c r="I79" s="72"/>
      <c r="J79" s="72"/>
      <c r="K79" s="91"/>
      <c r="L79" s="91"/>
      <c r="N79" s="72"/>
      <c r="O79" s="72"/>
    </row>
    <row r="80" spans="1:18" ht="18.75" customHeight="1">
      <c r="A80" s="107" t="s">
        <v>158</v>
      </c>
      <c r="B80" s="103">
        <v>115</v>
      </c>
      <c r="C80" s="103">
        <v>119</v>
      </c>
      <c r="D80" s="103">
        <v>115</v>
      </c>
      <c r="E80" s="103">
        <v>115</v>
      </c>
      <c r="F80" s="72">
        <v>116</v>
      </c>
      <c r="G80" s="72">
        <v>116</v>
      </c>
      <c r="H80" s="72">
        <v>121</v>
      </c>
      <c r="I80" s="72">
        <v>141</v>
      </c>
      <c r="J80" s="72">
        <v>166</v>
      </c>
      <c r="K80" s="91">
        <v>170</v>
      </c>
      <c r="L80" s="91">
        <v>162</v>
      </c>
      <c r="M80" s="91">
        <v>159</v>
      </c>
      <c r="N80" s="72">
        <v>147</v>
      </c>
      <c r="O80" s="91">
        <v>136</v>
      </c>
      <c r="P80" s="98">
        <v>136</v>
      </c>
      <c r="Q80" s="98">
        <v>132</v>
      </c>
      <c r="R80" s="98">
        <v>126</v>
      </c>
    </row>
    <row r="81" spans="1:18" ht="18.75" customHeight="1">
      <c r="A81" s="107" t="s">
        <v>62</v>
      </c>
      <c r="B81" s="103">
        <v>252</v>
      </c>
      <c r="C81" s="103">
        <v>247</v>
      </c>
      <c r="D81" s="103">
        <v>247</v>
      </c>
      <c r="E81" s="103">
        <v>241</v>
      </c>
      <c r="F81" s="72">
        <v>236</v>
      </c>
      <c r="G81" s="72">
        <v>233</v>
      </c>
      <c r="H81" s="72">
        <v>226</v>
      </c>
      <c r="I81" s="72">
        <v>235</v>
      </c>
      <c r="J81" s="72">
        <v>234</v>
      </c>
      <c r="K81" s="91">
        <v>232</v>
      </c>
      <c r="L81" s="91">
        <v>230</v>
      </c>
      <c r="M81" s="91">
        <v>226</v>
      </c>
      <c r="N81" s="72">
        <v>222</v>
      </c>
      <c r="O81" s="91">
        <v>221</v>
      </c>
      <c r="P81" s="98">
        <v>200</v>
      </c>
      <c r="Q81" s="98">
        <v>193</v>
      </c>
      <c r="R81" s="98">
        <v>190</v>
      </c>
    </row>
    <row r="82" spans="1:18" ht="18.75" customHeight="1">
      <c r="A82" s="107" t="s">
        <v>63</v>
      </c>
      <c r="B82" s="103">
        <v>1554</v>
      </c>
      <c r="C82" s="103">
        <v>1555</v>
      </c>
      <c r="D82" s="103">
        <v>1541</v>
      </c>
      <c r="E82" s="103">
        <v>1519</v>
      </c>
      <c r="F82" s="72">
        <v>1538</v>
      </c>
      <c r="G82" s="72">
        <v>1521</v>
      </c>
      <c r="H82" s="72">
        <v>1521</v>
      </c>
      <c r="I82" s="72">
        <v>1511</v>
      </c>
      <c r="J82" s="72">
        <v>1472</v>
      </c>
      <c r="K82" s="91">
        <v>1500</v>
      </c>
      <c r="L82" s="91">
        <v>1479</v>
      </c>
      <c r="M82" s="91">
        <v>1476</v>
      </c>
      <c r="N82" s="72">
        <v>1448</v>
      </c>
      <c r="O82" s="91">
        <v>1433</v>
      </c>
      <c r="P82" s="98">
        <v>1397</v>
      </c>
      <c r="Q82" s="98">
        <v>1356</v>
      </c>
      <c r="R82" s="98">
        <v>1347</v>
      </c>
    </row>
    <row r="83" spans="1:18" ht="18.75" customHeight="1">
      <c r="A83" s="107" t="s">
        <v>59</v>
      </c>
      <c r="B83" s="103">
        <v>1381</v>
      </c>
      <c r="C83" s="103">
        <v>1396</v>
      </c>
      <c r="D83" s="103">
        <v>1347</v>
      </c>
      <c r="E83" s="103">
        <v>1342</v>
      </c>
      <c r="F83" s="72">
        <v>1354</v>
      </c>
      <c r="G83" s="72">
        <v>1349</v>
      </c>
      <c r="H83" s="72">
        <v>1315</v>
      </c>
      <c r="I83" s="72">
        <v>1307</v>
      </c>
      <c r="J83" s="72">
        <v>1274</v>
      </c>
      <c r="K83" s="91">
        <v>1271</v>
      </c>
      <c r="L83" s="91">
        <v>1271</v>
      </c>
      <c r="M83" s="91">
        <v>1253</v>
      </c>
      <c r="N83" s="72">
        <v>1231</v>
      </c>
      <c r="O83" s="91">
        <v>1219</v>
      </c>
      <c r="P83" s="98">
        <v>1186</v>
      </c>
      <c r="Q83" s="98">
        <v>1161</v>
      </c>
      <c r="R83" s="98">
        <v>1120</v>
      </c>
    </row>
    <row r="84" spans="1:18" ht="18.75" customHeight="1">
      <c r="A84" s="107" t="s">
        <v>64</v>
      </c>
      <c r="B84" s="103">
        <v>1637</v>
      </c>
      <c r="C84" s="103">
        <v>1593</v>
      </c>
      <c r="D84" s="103">
        <v>1586</v>
      </c>
      <c r="E84" s="103">
        <v>1518</v>
      </c>
      <c r="F84" s="72">
        <v>1485</v>
      </c>
      <c r="G84" s="72">
        <v>1465</v>
      </c>
      <c r="H84" s="72">
        <v>1475</v>
      </c>
      <c r="I84" s="72">
        <v>1439</v>
      </c>
      <c r="J84" s="72">
        <v>1422</v>
      </c>
      <c r="K84" s="91">
        <v>1415</v>
      </c>
      <c r="L84" s="91">
        <v>1411</v>
      </c>
      <c r="M84" s="91">
        <v>1399</v>
      </c>
      <c r="N84" s="72">
        <v>1367</v>
      </c>
      <c r="O84" s="91">
        <v>1297</v>
      </c>
      <c r="P84" s="98">
        <v>1241</v>
      </c>
      <c r="Q84" s="98">
        <v>1225</v>
      </c>
      <c r="R84" s="98">
        <v>1214</v>
      </c>
    </row>
    <row r="85" spans="1:18" ht="18.75" customHeight="1">
      <c r="A85" s="107" t="s">
        <v>65</v>
      </c>
      <c r="B85" s="103">
        <v>800</v>
      </c>
      <c r="C85" s="103">
        <v>783</v>
      </c>
      <c r="D85" s="103">
        <v>760</v>
      </c>
      <c r="E85" s="103">
        <v>769</v>
      </c>
      <c r="F85" s="72">
        <v>752</v>
      </c>
      <c r="G85" s="72">
        <v>742</v>
      </c>
      <c r="H85" s="72">
        <v>738</v>
      </c>
      <c r="I85" s="72">
        <v>761</v>
      </c>
      <c r="J85" s="72">
        <v>756</v>
      </c>
      <c r="K85" s="91">
        <v>756</v>
      </c>
      <c r="L85" s="91">
        <v>723</v>
      </c>
      <c r="M85" s="91">
        <v>720</v>
      </c>
      <c r="N85" s="72">
        <v>712</v>
      </c>
      <c r="O85" s="91">
        <v>668</v>
      </c>
      <c r="P85" s="98">
        <v>668</v>
      </c>
      <c r="Q85" s="98">
        <v>678</v>
      </c>
      <c r="R85" s="98">
        <v>697</v>
      </c>
    </row>
    <row r="86" spans="1:18" ht="18.75" customHeight="1">
      <c r="A86" s="107" t="s">
        <v>66</v>
      </c>
      <c r="B86" s="103">
        <v>576</v>
      </c>
      <c r="C86" s="103">
        <v>587</v>
      </c>
      <c r="D86" s="103">
        <v>574</v>
      </c>
      <c r="E86" s="103">
        <v>570</v>
      </c>
      <c r="F86" s="72">
        <v>557</v>
      </c>
      <c r="G86" s="72">
        <v>552</v>
      </c>
      <c r="H86" s="72">
        <v>561</v>
      </c>
      <c r="I86" s="72">
        <v>546</v>
      </c>
      <c r="J86" s="72">
        <v>541</v>
      </c>
      <c r="K86" s="91">
        <v>537</v>
      </c>
      <c r="L86" s="91">
        <v>528</v>
      </c>
      <c r="M86" s="91">
        <v>510</v>
      </c>
      <c r="N86" s="72">
        <v>509</v>
      </c>
      <c r="O86" s="91">
        <v>501</v>
      </c>
      <c r="P86" s="98">
        <v>501</v>
      </c>
      <c r="Q86" s="98">
        <v>496</v>
      </c>
      <c r="R86" s="98">
        <v>486</v>
      </c>
    </row>
    <row r="87" spans="1:18" ht="18.75" customHeight="1">
      <c r="A87" s="107" t="s">
        <v>169</v>
      </c>
      <c r="B87" s="103">
        <v>2614</v>
      </c>
      <c r="C87" s="103">
        <v>2492</v>
      </c>
      <c r="D87" s="103">
        <v>2446</v>
      </c>
      <c r="E87" s="103">
        <v>2406</v>
      </c>
      <c r="F87" s="72">
        <v>2362</v>
      </c>
      <c r="G87" s="72">
        <v>2322</v>
      </c>
      <c r="H87" s="72">
        <v>2321</v>
      </c>
      <c r="I87" s="72">
        <v>2354</v>
      </c>
      <c r="J87" s="72">
        <v>2389</v>
      </c>
      <c r="K87" s="91">
        <v>2378</v>
      </c>
      <c r="L87" s="91">
        <v>2305</v>
      </c>
      <c r="M87" s="91">
        <v>2265</v>
      </c>
      <c r="N87" s="72">
        <v>2046</v>
      </c>
      <c r="O87" s="91">
        <v>0</v>
      </c>
      <c r="P87" s="98">
        <v>0</v>
      </c>
      <c r="Q87" s="98">
        <v>0</v>
      </c>
      <c r="R87" s="98">
        <v>0</v>
      </c>
    </row>
    <row r="88" spans="1:18" ht="18.75" customHeight="1">
      <c r="A88" s="107" t="s">
        <v>168</v>
      </c>
      <c r="B88" s="103" t="s">
        <v>159</v>
      </c>
      <c r="C88" s="103" t="s">
        <v>159</v>
      </c>
      <c r="D88" s="103" t="s">
        <v>159</v>
      </c>
      <c r="E88" s="103" t="s">
        <v>159</v>
      </c>
      <c r="F88" s="103" t="s">
        <v>159</v>
      </c>
      <c r="G88" s="103" t="s">
        <v>159</v>
      </c>
      <c r="H88" s="103" t="s">
        <v>159</v>
      </c>
      <c r="I88" s="103" t="s">
        <v>159</v>
      </c>
      <c r="J88" s="103" t="s">
        <v>159</v>
      </c>
      <c r="K88" s="116" t="s">
        <v>159</v>
      </c>
      <c r="L88" s="116" t="s">
        <v>159</v>
      </c>
      <c r="M88" s="116" t="s">
        <v>159</v>
      </c>
      <c r="N88" s="103" t="s">
        <v>159</v>
      </c>
      <c r="O88" s="91">
        <v>2095</v>
      </c>
      <c r="P88" s="98">
        <v>2072</v>
      </c>
      <c r="Q88" s="98">
        <v>1972</v>
      </c>
      <c r="R88" s="98">
        <v>1896</v>
      </c>
    </row>
    <row r="89" spans="1:18" ht="18.75" customHeight="1">
      <c r="A89" s="107" t="s">
        <v>67</v>
      </c>
      <c r="B89" s="103">
        <v>795</v>
      </c>
      <c r="C89" s="103">
        <v>776</v>
      </c>
      <c r="D89" s="103">
        <v>769</v>
      </c>
      <c r="E89" s="103">
        <v>758</v>
      </c>
      <c r="F89" s="72">
        <v>752</v>
      </c>
      <c r="G89" s="72">
        <v>724</v>
      </c>
      <c r="H89" s="72">
        <v>739</v>
      </c>
      <c r="I89" s="72">
        <v>735</v>
      </c>
      <c r="J89" s="72">
        <v>734</v>
      </c>
      <c r="K89" s="91">
        <v>731</v>
      </c>
      <c r="L89" s="91">
        <v>714</v>
      </c>
      <c r="M89" s="91">
        <v>692</v>
      </c>
      <c r="N89" s="72">
        <v>692</v>
      </c>
      <c r="O89" s="91">
        <v>689</v>
      </c>
      <c r="P89" s="98">
        <v>658</v>
      </c>
      <c r="Q89" s="98">
        <v>673</v>
      </c>
      <c r="R89" s="98">
        <v>638</v>
      </c>
    </row>
    <row r="90" spans="1:18" ht="18.75" customHeight="1">
      <c r="A90" s="107" t="s">
        <v>170</v>
      </c>
      <c r="B90" s="103">
        <v>169</v>
      </c>
      <c r="C90" s="103">
        <v>164</v>
      </c>
      <c r="D90" s="103">
        <v>168</v>
      </c>
      <c r="E90" s="103">
        <v>159</v>
      </c>
      <c r="F90" s="72">
        <v>163</v>
      </c>
      <c r="G90" s="72">
        <v>163</v>
      </c>
      <c r="H90" s="72">
        <v>163</v>
      </c>
      <c r="I90" s="72">
        <v>161</v>
      </c>
      <c r="J90" s="72">
        <v>161</v>
      </c>
      <c r="K90" s="91">
        <v>158</v>
      </c>
      <c r="L90" s="91">
        <v>149</v>
      </c>
      <c r="M90" s="91">
        <v>143</v>
      </c>
      <c r="N90" s="72">
        <v>144</v>
      </c>
      <c r="O90" s="91">
        <v>0</v>
      </c>
      <c r="P90" s="98">
        <v>0</v>
      </c>
      <c r="Q90" s="98">
        <v>0</v>
      </c>
      <c r="R90" s="98">
        <v>0</v>
      </c>
    </row>
    <row r="91" spans="1:18" s="108" customFormat="1" ht="18.75" customHeight="1">
      <c r="A91" s="108" t="s">
        <v>129</v>
      </c>
      <c r="B91" s="109">
        <f t="shared" ref="B91:R91" si="11">SUM(B80:B90)</f>
        <v>9893</v>
      </c>
      <c r="C91" s="109">
        <f t="shared" si="11"/>
        <v>9712</v>
      </c>
      <c r="D91" s="109">
        <f t="shared" si="11"/>
        <v>9553</v>
      </c>
      <c r="E91" s="109">
        <f t="shared" si="11"/>
        <v>9397</v>
      </c>
      <c r="F91" s="109">
        <f t="shared" si="11"/>
        <v>9315</v>
      </c>
      <c r="G91" s="109">
        <f t="shared" si="11"/>
        <v>9187</v>
      </c>
      <c r="H91" s="109">
        <f t="shared" si="11"/>
        <v>9180</v>
      </c>
      <c r="I91" s="109">
        <f t="shared" si="11"/>
        <v>9190</v>
      </c>
      <c r="J91" s="109">
        <f t="shared" si="11"/>
        <v>9149</v>
      </c>
      <c r="K91" s="99">
        <f t="shared" si="11"/>
        <v>9148</v>
      </c>
      <c r="L91" s="99">
        <f t="shared" si="11"/>
        <v>8972</v>
      </c>
      <c r="M91" s="99">
        <f t="shared" si="11"/>
        <v>8843</v>
      </c>
      <c r="N91" s="99">
        <f t="shared" si="11"/>
        <v>8518</v>
      </c>
      <c r="O91" s="99">
        <f t="shared" si="11"/>
        <v>8259</v>
      </c>
      <c r="P91" s="99">
        <f t="shared" si="11"/>
        <v>8059</v>
      </c>
      <c r="Q91" s="99">
        <f t="shared" si="11"/>
        <v>7886</v>
      </c>
      <c r="R91" s="99">
        <f t="shared" si="11"/>
        <v>7714</v>
      </c>
    </row>
    <row r="92" spans="1:18" ht="18.75" customHeight="1">
      <c r="C92" s="103"/>
      <c r="E92" s="103"/>
      <c r="F92" s="72"/>
      <c r="G92" s="72"/>
      <c r="H92" s="72"/>
      <c r="I92" s="72"/>
      <c r="J92" s="72"/>
      <c r="K92" s="91"/>
      <c r="L92" s="91"/>
      <c r="N92" s="72"/>
      <c r="O92" s="72"/>
    </row>
    <row r="93" spans="1:18" ht="18.75" customHeight="1">
      <c r="A93" s="108" t="s">
        <v>140</v>
      </c>
      <c r="C93" s="103"/>
      <c r="E93" s="103"/>
      <c r="F93" s="72"/>
      <c r="G93" s="72"/>
      <c r="H93" s="72"/>
      <c r="I93" s="72"/>
      <c r="J93" s="72"/>
      <c r="K93" s="91"/>
      <c r="L93" s="91"/>
      <c r="N93" s="72"/>
      <c r="O93" s="72"/>
    </row>
    <row r="94" spans="1:18" ht="18.75" customHeight="1">
      <c r="A94" s="107" t="s">
        <v>68</v>
      </c>
      <c r="B94" s="103">
        <v>472</v>
      </c>
      <c r="C94" s="103">
        <v>467</v>
      </c>
      <c r="D94" s="103">
        <v>459</v>
      </c>
      <c r="E94" s="103">
        <v>450</v>
      </c>
      <c r="F94" s="72">
        <v>450</v>
      </c>
      <c r="G94" s="72">
        <v>441</v>
      </c>
      <c r="H94" s="72">
        <v>430</v>
      </c>
      <c r="I94" s="72">
        <v>414</v>
      </c>
      <c r="J94" s="72">
        <v>415</v>
      </c>
      <c r="K94" s="91">
        <v>410</v>
      </c>
      <c r="L94" s="91">
        <v>407</v>
      </c>
      <c r="M94" s="91">
        <v>391</v>
      </c>
      <c r="N94" s="72">
        <v>380</v>
      </c>
      <c r="O94" s="91">
        <v>379</v>
      </c>
      <c r="P94" s="98">
        <v>372</v>
      </c>
      <c r="Q94" s="98">
        <v>369</v>
      </c>
      <c r="R94" s="98">
        <v>360</v>
      </c>
    </row>
    <row r="95" spans="1:18" ht="18.75" customHeight="1">
      <c r="A95" s="107" t="s">
        <v>69</v>
      </c>
      <c r="B95" s="103">
        <v>2032</v>
      </c>
      <c r="C95" s="103">
        <v>1988</v>
      </c>
      <c r="D95" s="103">
        <v>1925</v>
      </c>
      <c r="E95" s="103">
        <v>1915</v>
      </c>
      <c r="F95" s="72">
        <v>1860</v>
      </c>
      <c r="G95" s="72">
        <v>1890</v>
      </c>
      <c r="H95" s="72">
        <v>1874</v>
      </c>
      <c r="I95" s="72">
        <v>1859</v>
      </c>
      <c r="J95" s="72">
        <v>1875</v>
      </c>
      <c r="K95" s="91">
        <v>1865</v>
      </c>
      <c r="L95" s="91">
        <v>1860</v>
      </c>
      <c r="M95" s="91">
        <v>1843</v>
      </c>
      <c r="N95" s="72">
        <v>1844</v>
      </c>
      <c r="O95" s="91">
        <v>1815</v>
      </c>
      <c r="P95" s="98">
        <v>1741</v>
      </c>
      <c r="Q95" s="98">
        <v>1687</v>
      </c>
      <c r="R95" s="98">
        <v>1551</v>
      </c>
    </row>
    <row r="96" spans="1:18" ht="18.75" customHeight="1">
      <c r="A96" s="107" t="s">
        <v>70</v>
      </c>
      <c r="B96" s="103">
        <v>268</v>
      </c>
      <c r="C96" s="103">
        <v>270</v>
      </c>
      <c r="D96" s="103">
        <v>275</v>
      </c>
      <c r="E96" s="103">
        <v>273</v>
      </c>
      <c r="F96" s="72">
        <v>258</v>
      </c>
      <c r="G96" s="72">
        <v>258</v>
      </c>
      <c r="H96" s="72">
        <v>248</v>
      </c>
      <c r="I96" s="72">
        <v>264</v>
      </c>
      <c r="J96" s="72">
        <v>263</v>
      </c>
      <c r="K96" s="91">
        <v>264</v>
      </c>
      <c r="L96" s="91">
        <v>263</v>
      </c>
      <c r="M96" s="91">
        <v>259</v>
      </c>
      <c r="N96" s="72">
        <v>237</v>
      </c>
      <c r="O96" s="91">
        <v>235</v>
      </c>
      <c r="P96" s="98">
        <v>249</v>
      </c>
      <c r="Q96" s="98">
        <v>241</v>
      </c>
      <c r="R96" s="98">
        <v>225</v>
      </c>
    </row>
    <row r="97" spans="1:18" ht="18.75" customHeight="1">
      <c r="A97" s="107" t="s">
        <v>71</v>
      </c>
      <c r="B97" s="103">
        <v>555</v>
      </c>
      <c r="C97" s="103">
        <v>545</v>
      </c>
      <c r="D97" s="103">
        <v>551</v>
      </c>
      <c r="E97" s="103">
        <v>547</v>
      </c>
      <c r="F97" s="72">
        <v>544</v>
      </c>
      <c r="G97" s="72">
        <v>529</v>
      </c>
      <c r="H97" s="72">
        <v>533</v>
      </c>
      <c r="I97" s="72">
        <v>520</v>
      </c>
      <c r="J97" s="72">
        <v>507</v>
      </c>
      <c r="K97" s="91">
        <v>489</v>
      </c>
      <c r="L97" s="91">
        <v>485</v>
      </c>
      <c r="M97" s="91">
        <v>485</v>
      </c>
      <c r="N97" s="72">
        <v>482</v>
      </c>
      <c r="O97" s="91">
        <v>465</v>
      </c>
      <c r="P97" s="98">
        <v>440</v>
      </c>
      <c r="Q97" s="98">
        <v>434</v>
      </c>
      <c r="R97" s="98">
        <v>416</v>
      </c>
    </row>
    <row r="98" spans="1:18" ht="18.75" customHeight="1">
      <c r="A98" s="107" t="s">
        <v>72</v>
      </c>
      <c r="B98" s="103">
        <v>1136</v>
      </c>
      <c r="C98" s="103">
        <v>1094</v>
      </c>
      <c r="D98" s="103">
        <v>1081</v>
      </c>
      <c r="E98" s="103">
        <v>1086</v>
      </c>
      <c r="F98" s="72">
        <v>1081</v>
      </c>
      <c r="G98" s="72">
        <v>1076</v>
      </c>
      <c r="H98" s="72">
        <v>1064</v>
      </c>
      <c r="I98" s="72">
        <v>1078</v>
      </c>
      <c r="J98" s="72">
        <v>1072</v>
      </c>
      <c r="K98" s="91">
        <v>1041</v>
      </c>
      <c r="L98" s="91">
        <v>1003</v>
      </c>
      <c r="M98" s="91">
        <v>1007</v>
      </c>
      <c r="N98" s="72">
        <v>978</v>
      </c>
      <c r="O98" s="91">
        <v>950</v>
      </c>
      <c r="P98" s="98">
        <v>927</v>
      </c>
      <c r="Q98" s="98">
        <v>881</v>
      </c>
      <c r="R98" s="98">
        <v>874</v>
      </c>
    </row>
    <row r="99" spans="1:18" ht="18.75" customHeight="1">
      <c r="A99" s="107" t="s">
        <v>73</v>
      </c>
      <c r="B99" s="103">
        <v>556</v>
      </c>
      <c r="C99" s="103">
        <v>554</v>
      </c>
      <c r="D99" s="103">
        <v>539</v>
      </c>
      <c r="E99" s="103">
        <v>530</v>
      </c>
      <c r="F99" s="72">
        <v>503</v>
      </c>
      <c r="G99" s="72">
        <v>487</v>
      </c>
      <c r="H99" s="72">
        <v>484</v>
      </c>
      <c r="I99" s="72">
        <v>478</v>
      </c>
      <c r="J99" s="72">
        <v>472</v>
      </c>
      <c r="K99" s="91">
        <v>474</v>
      </c>
      <c r="L99" s="91">
        <v>453</v>
      </c>
      <c r="M99" s="91">
        <v>436</v>
      </c>
      <c r="N99" s="72">
        <v>427</v>
      </c>
      <c r="O99" s="91">
        <v>417</v>
      </c>
      <c r="P99" s="98">
        <v>403</v>
      </c>
      <c r="Q99" s="98">
        <v>386</v>
      </c>
      <c r="R99" s="98">
        <v>379</v>
      </c>
    </row>
    <row r="100" spans="1:18" ht="18.75" customHeight="1">
      <c r="A100" s="107" t="s">
        <v>175</v>
      </c>
      <c r="B100" s="103">
        <v>685</v>
      </c>
      <c r="C100" s="103">
        <v>684</v>
      </c>
      <c r="D100" s="103">
        <v>658</v>
      </c>
      <c r="E100" s="103">
        <v>650</v>
      </c>
      <c r="F100" s="72">
        <v>626</v>
      </c>
      <c r="G100" s="72">
        <v>616</v>
      </c>
      <c r="H100" s="72">
        <v>594</v>
      </c>
      <c r="I100" s="72">
        <v>595</v>
      </c>
      <c r="J100" s="72">
        <v>589</v>
      </c>
      <c r="K100" s="91">
        <v>565</v>
      </c>
      <c r="L100" s="91">
        <v>555</v>
      </c>
      <c r="M100" s="91">
        <v>548</v>
      </c>
      <c r="N100" s="72">
        <v>541</v>
      </c>
      <c r="O100" s="91">
        <v>523</v>
      </c>
      <c r="P100" s="98">
        <v>496</v>
      </c>
      <c r="Q100" s="98">
        <v>494</v>
      </c>
      <c r="R100" s="98">
        <v>463</v>
      </c>
    </row>
    <row r="101" spans="1:18" ht="18.75" customHeight="1">
      <c r="A101" s="107" t="s">
        <v>74</v>
      </c>
      <c r="B101" s="103">
        <v>432</v>
      </c>
      <c r="C101" s="103">
        <v>434</v>
      </c>
      <c r="D101" s="103">
        <v>430</v>
      </c>
      <c r="E101" s="103">
        <v>430</v>
      </c>
      <c r="F101" s="72">
        <v>410</v>
      </c>
      <c r="G101" s="72">
        <v>395</v>
      </c>
      <c r="H101" s="72">
        <v>386</v>
      </c>
      <c r="I101" s="72">
        <v>371</v>
      </c>
      <c r="J101" s="72">
        <v>366</v>
      </c>
      <c r="K101" s="91">
        <v>360</v>
      </c>
      <c r="L101" s="91">
        <v>365</v>
      </c>
      <c r="M101" s="91">
        <v>360</v>
      </c>
      <c r="N101" s="72">
        <v>350</v>
      </c>
      <c r="O101" s="91">
        <v>341</v>
      </c>
      <c r="P101" s="98">
        <v>332</v>
      </c>
      <c r="Q101" s="98">
        <v>330</v>
      </c>
      <c r="R101" s="98">
        <v>332</v>
      </c>
    </row>
    <row r="102" spans="1:18" ht="18.75" customHeight="1">
      <c r="A102" s="107" t="s">
        <v>75</v>
      </c>
      <c r="B102" s="103">
        <v>567</v>
      </c>
      <c r="C102" s="103">
        <v>558</v>
      </c>
      <c r="D102" s="103">
        <v>556</v>
      </c>
      <c r="E102" s="103">
        <v>564</v>
      </c>
      <c r="F102" s="72">
        <v>559</v>
      </c>
      <c r="G102" s="72">
        <v>548</v>
      </c>
      <c r="H102" s="72">
        <v>531</v>
      </c>
      <c r="I102" s="72">
        <v>517</v>
      </c>
      <c r="J102" s="72">
        <v>503</v>
      </c>
      <c r="K102" s="91">
        <v>487</v>
      </c>
      <c r="L102" s="91">
        <v>485</v>
      </c>
      <c r="M102" s="91">
        <v>486</v>
      </c>
      <c r="N102" s="72">
        <v>477</v>
      </c>
      <c r="O102" s="91">
        <v>460</v>
      </c>
      <c r="P102" s="98">
        <v>451</v>
      </c>
      <c r="Q102" s="98">
        <v>439</v>
      </c>
      <c r="R102" s="98">
        <v>436</v>
      </c>
    </row>
    <row r="103" spans="1:18" ht="18.75" customHeight="1">
      <c r="A103" s="107" t="s">
        <v>77</v>
      </c>
      <c r="B103" s="103">
        <v>890</v>
      </c>
      <c r="C103" s="103">
        <v>883</v>
      </c>
      <c r="D103" s="103">
        <v>895</v>
      </c>
      <c r="E103" s="103">
        <v>888</v>
      </c>
      <c r="F103" s="72">
        <v>888</v>
      </c>
      <c r="G103" s="72">
        <v>909</v>
      </c>
      <c r="H103" s="72">
        <v>898</v>
      </c>
      <c r="I103" s="72">
        <v>884</v>
      </c>
      <c r="J103" s="72">
        <v>870</v>
      </c>
      <c r="K103" s="91">
        <v>883</v>
      </c>
      <c r="L103" s="91">
        <v>879</v>
      </c>
      <c r="M103" s="91">
        <v>844</v>
      </c>
      <c r="N103" s="72">
        <v>827</v>
      </c>
      <c r="O103" s="91">
        <v>790</v>
      </c>
      <c r="P103" s="98">
        <v>764</v>
      </c>
      <c r="Q103" s="98">
        <v>738</v>
      </c>
      <c r="R103" s="98">
        <v>700</v>
      </c>
    </row>
    <row r="104" spans="1:18" s="108" customFormat="1" ht="18.75" customHeight="1">
      <c r="A104" s="108" t="s">
        <v>129</v>
      </c>
      <c r="B104" s="109">
        <f t="shared" ref="B104:G104" si="12">SUM(B94:B103)</f>
        <v>7593</v>
      </c>
      <c r="C104" s="109">
        <f t="shared" si="12"/>
        <v>7477</v>
      </c>
      <c r="D104" s="109">
        <f t="shared" si="12"/>
        <v>7369</v>
      </c>
      <c r="E104" s="109">
        <f t="shared" si="12"/>
        <v>7333</v>
      </c>
      <c r="F104" s="109">
        <f t="shared" si="12"/>
        <v>7179</v>
      </c>
      <c r="G104" s="109">
        <f t="shared" si="12"/>
        <v>7149</v>
      </c>
      <c r="H104" s="109">
        <f t="shared" ref="H104:N104" si="13">SUM(H94:H103)</f>
        <v>7042</v>
      </c>
      <c r="I104" s="109">
        <f t="shared" si="13"/>
        <v>6980</v>
      </c>
      <c r="J104" s="109">
        <f t="shared" si="13"/>
        <v>6932</v>
      </c>
      <c r="K104" s="99">
        <f t="shared" si="13"/>
        <v>6838</v>
      </c>
      <c r="L104" s="99">
        <f t="shared" si="13"/>
        <v>6755</v>
      </c>
      <c r="M104" s="99">
        <f t="shared" si="13"/>
        <v>6659</v>
      </c>
      <c r="N104" s="99">
        <f t="shared" si="13"/>
        <v>6543</v>
      </c>
      <c r="O104" s="99">
        <f>SUM(O94:O103)</f>
        <v>6375</v>
      </c>
      <c r="P104" s="99">
        <f>SUM(P94:P103)</f>
        <v>6175</v>
      </c>
      <c r="Q104" s="99">
        <f>SUM(Q94:Q103)</f>
        <v>5999</v>
      </c>
      <c r="R104" s="99">
        <f>SUM(R94:R103)</f>
        <v>5736</v>
      </c>
    </row>
    <row r="105" spans="1:18" ht="18.75" customHeight="1">
      <c r="C105" s="103"/>
      <c r="E105" s="103"/>
      <c r="F105" s="72"/>
      <c r="G105" s="72"/>
      <c r="H105" s="72"/>
      <c r="I105" s="72"/>
      <c r="J105" s="72"/>
      <c r="K105" s="91"/>
      <c r="L105" s="91"/>
      <c r="N105" s="72"/>
      <c r="O105" s="72"/>
    </row>
    <row r="106" spans="1:18" ht="18.75" customHeight="1">
      <c r="A106" s="108" t="s">
        <v>141</v>
      </c>
      <c r="C106" s="103"/>
      <c r="E106" s="103"/>
      <c r="F106" s="72"/>
      <c r="G106" s="72"/>
      <c r="H106" s="72"/>
      <c r="I106" s="72"/>
      <c r="J106" s="72"/>
      <c r="K106" s="91"/>
      <c r="L106" s="91"/>
      <c r="N106" s="72"/>
      <c r="O106" s="72"/>
    </row>
    <row r="107" spans="1:18" ht="18.75" customHeight="1">
      <c r="A107" s="107" t="s">
        <v>79</v>
      </c>
      <c r="B107" s="103">
        <v>607</v>
      </c>
      <c r="C107" s="103">
        <v>598</v>
      </c>
      <c r="D107" s="103">
        <v>587</v>
      </c>
      <c r="E107" s="103">
        <v>580</v>
      </c>
      <c r="F107" s="72">
        <v>567</v>
      </c>
      <c r="G107" s="72">
        <v>560</v>
      </c>
      <c r="H107" s="72">
        <v>529</v>
      </c>
      <c r="I107" s="72">
        <v>500</v>
      </c>
      <c r="J107" s="72">
        <v>490</v>
      </c>
      <c r="K107" s="91">
        <v>492</v>
      </c>
      <c r="L107" s="91">
        <v>465</v>
      </c>
      <c r="M107" s="91">
        <v>453</v>
      </c>
      <c r="N107" s="72">
        <v>446</v>
      </c>
      <c r="O107" s="91">
        <v>429</v>
      </c>
      <c r="P107" s="98">
        <v>409</v>
      </c>
      <c r="Q107" s="98">
        <v>396</v>
      </c>
      <c r="R107" s="98">
        <v>382</v>
      </c>
    </row>
    <row r="108" spans="1:18" ht="18.75" customHeight="1">
      <c r="A108" s="107" t="s">
        <v>80</v>
      </c>
      <c r="B108" s="103">
        <v>211</v>
      </c>
      <c r="C108" s="103">
        <v>201</v>
      </c>
      <c r="D108" s="103">
        <v>212</v>
      </c>
      <c r="E108" s="103">
        <v>212</v>
      </c>
      <c r="F108" s="72">
        <v>190</v>
      </c>
      <c r="G108" s="72">
        <v>209</v>
      </c>
      <c r="H108" s="72">
        <v>202</v>
      </c>
      <c r="I108" s="72">
        <v>200</v>
      </c>
      <c r="J108" s="72">
        <v>200</v>
      </c>
      <c r="K108" s="91">
        <v>199</v>
      </c>
      <c r="L108" s="91">
        <v>191</v>
      </c>
      <c r="M108" s="91">
        <v>186</v>
      </c>
      <c r="N108" s="72">
        <v>177</v>
      </c>
      <c r="O108" s="91">
        <v>172</v>
      </c>
      <c r="P108" s="98">
        <v>160</v>
      </c>
      <c r="Q108" s="98">
        <v>154</v>
      </c>
      <c r="R108" s="98">
        <v>148</v>
      </c>
    </row>
    <row r="109" spans="1:18" ht="18.75" customHeight="1">
      <c r="A109" s="107" t="s">
        <v>81</v>
      </c>
      <c r="B109" s="103">
        <v>2497</v>
      </c>
      <c r="C109" s="103">
        <v>2411</v>
      </c>
      <c r="D109" s="103">
        <v>2405</v>
      </c>
      <c r="E109" s="103">
        <v>2388</v>
      </c>
      <c r="F109" s="72">
        <v>2384</v>
      </c>
      <c r="G109" s="72">
        <v>2377</v>
      </c>
      <c r="H109" s="72">
        <v>2369</v>
      </c>
      <c r="I109" s="72">
        <v>2354</v>
      </c>
      <c r="J109" s="72">
        <v>2348</v>
      </c>
      <c r="K109" s="91">
        <v>2310</v>
      </c>
      <c r="L109" s="91">
        <v>2305</v>
      </c>
      <c r="M109" s="91">
        <v>2300</v>
      </c>
      <c r="N109" s="72">
        <v>2239</v>
      </c>
      <c r="O109" s="91">
        <v>2172</v>
      </c>
      <c r="P109" s="98">
        <v>2122</v>
      </c>
      <c r="Q109" s="98">
        <v>2069</v>
      </c>
      <c r="R109" s="98">
        <v>2034</v>
      </c>
    </row>
    <row r="110" spans="1:18" ht="18.75" customHeight="1">
      <c r="A110" s="107" t="s">
        <v>82</v>
      </c>
      <c r="B110" s="103">
        <v>1344</v>
      </c>
      <c r="C110" s="103">
        <v>1299</v>
      </c>
      <c r="D110" s="103">
        <v>1263</v>
      </c>
      <c r="E110" s="103">
        <v>1268</v>
      </c>
      <c r="F110" s="72">
        <v>1259</v>
      </c>
      <c r="G110" s="72">
        <v>1251</v>
      </c>
      <c r="H110" s="72">
        <v>1257</v>
      </c>
      <c r="I110" s="72">
        <v>1262</v>
      </c>
      <c r="J110" s="72">
        <v>1273</v>
      </c>
      <c r="K110" s="91">
        <v>1289</v>
      </c>
      <c r="L110" s="91">
        <v>1318</v>
      </c>
      <c r="M110" s="91">
        <v>1318</v>
      </c>
      <c r="N110" s="72">
        <v>1322</v>
      </c>
      <c r="O110" s="91">
        <v>1290</v>
      </c>
      <c r="P110" s="98">
        <v>1266</v>
      </c>
      <c r="Q110" s="98">
        <v>1226</v>
      </c>
      <c r="R110" s="98">
        <v>1207</v>
      </c>
    </row>
    <row r="111" spans="1:18" ht="18.75" customHeight="1">
      <c r="A111" s="107" t="s">
        <v>83</v>
      </c>
      <c r="B111" s="103">
        <v>696</v>
      </c>
      <c r="C111" s="103">
        <v>680</v>
      </c>
      <c r="D111" s="103">
        <v>668</v>
      </c>
      <c r="E111" s="103">
        <v>663</v>
      </c>
      <c r="F111" s="72">
        <v>645</v>
      </c>
      <c r="G111" s="72">
        <v>623</v>
      </c>
      <c r="H111" s="72">
        <v>596</v>
      </c>
      <c r="I111" s="72">
        <v>589</v>
      </c>
      <c r="J111" s="72">
        <v>590</v>
      </c>
      <c r="K111" s="91">
        <v>562</v>
      </c>
      <c r="L111" s="91">
        <v>507</v>
      </c>
      <c r="M111" s="91">
        <v>508</v>
      </c>
      <c r="N111" s="72">
        <v>500</v>
      </c>
      <c r="O111" s="91">
        <v>490</v>
      </c>
      <c r="P111" s="98">
        <v>472</v>
      </c>
      <c r="Q111" s="98">
        <v>442</v>
      </c>
      <c r="R111" s="98">
        <v>431</v>
      </c>
    </row>
    <row r="112" spans="1:18" ht="18.75" customHeight="1">
      <c r="A112" s="107" t="s">
        <v>84</v>
      </c>
      <c r="B112" s="103">
        <v>375</v>
      </c>
      <c r="C112" s="103">
        <v>365</v>
      </c>
      <c r="D112" s="103">
        <v>369</v>
      </c>
      <c r="E112" s="103">
        <v>360</v>
      </c>
      <c r="F112" s="72">
        <v>357</v>
      </c>
      <c r="G112" s="72">
        <v>338</v>
      </c>
      <c r="H112" s="72">
        <v>326</v>
      </c>
      <c r="I112" s="72">
        <v>314</v>
      </c>
      <c r="J112" s="72">
        <v>297</v>
      </c>
      <c r="K112" s="91">
        <v>305</v>
      </c>
      <c r="L112" s="91">
        <v>286</v>
      </c>
      <c r="M112" s="91">
        <v>275</v>
      </c>
      <c r="N112" s="72">
        <v>267</v>
      </c>
      <c r="O112" s="91">
        <v>267</v>
      </c>
      <c r="P112" s="98">
        <v>264</v>
      </c>
      <c r="Q112" s="98">
        <v>250</v>
      </c>
      <c r="R112" s="98">
        <v>249</v>
      </c>
    </row>
    <row r="113" spans="1:18" ht="18.75" customHeight="1">
      <c r="A113" s="107" t="s">
        <v>85</v>
      </c>
      <c r="B113" s="103">
        <v>412</v>
      </c>
      <c r="C113" s="103">
        <v>403</v>
      </c>
      <c r="D113" s="103">
        <v>403</v>
      </c>
      <c r="E113" s="103">
        <v>380</v>
      </c>
      <c r="F113" s="72">
        <v>379</v>
      </c>
      <c r="G113" s="72">
        <v>351</v>
      </c>
      <c r="H113" s="72">
        <v>339</v>
      </c>
      <c r="I113" s="72">
        <v>322</v>
      </c>
      <c r="J113" s="72">
        <v>308</v>
      </c>
      <c r="K113" s="91">
        <v>288</v>
      </c>
      <c r="L113" s="91">
        <v>283</v>
      </c>
      <c r="M113" s="91">
        <v>280</v>
      </c>
      <c r="N113" s="72">
        <v>275</v>
      </c>
      <c r="O113" s="91">
        <v>267</v>
      </c>
      <c r="P113" s="98">
        <v>254</v>
      </c>
      <c r="Q113" s="98">
        <v>237</v>
      </c>
      <c r="R113" s="98">
        <v>251</v>
      </c>
    </row>
    <row r="114" spans="1:18" ht="18.75" customHeight="1">
      <c r="A114" s="107" t="s">
        <v>86</v>
      </c>
      <c r="B114" s="103">
        <v>851</v>
      </c>
      <c r="C114" s="103">
        <v>834</v>
      </c>
      <c r="D114" s="103">
        <v>801</v>
      </c>
      <c r="E114" s="103">
        <v>729</v>
      </c>
      <c r="F114" s="72">
        <v>713</v>
      </c>
      <c r="G114" s="72">
        <v>699</v>
      </c>
      <c r="H114" s="72">
        <v>678</v>
      </c>
      <c r="I114" s="72">
        <v>665</v>
      </c>
      <c r="J114" s="72">
        <v>651</v>
      </c>
      <c r="K114" s="91">
        <v>650</v>
      </c>
      <c r="L114" s="91">
        <v>669</v>
      </c>
      <c r="M114" s="91">
        <v>664</v>
      </c>
      <c r="N114" s="72">
        <v>644</v>
      </c>
      <c r="O114" s="91">
        <v>626</v>
      </c>
      <c r="P114" s="98">
        <v>600</v>
      </c>
      <c r="Q114" s="98">
        <v>569</v>
      </c>
      <c r="R114" s="98">
        <v>546</v>
      </c>
    </row>
    <row r="115" spans="1:18" ht="18.75" customHeight="1">
      <c r="A115" s="107" t="s">
        <v>87</v>
      </c>
      <c r="B115" s="103">
        <v>493</v>
      </c>
      <c r="C115" s="103">
        <v>493</v>
      </c>
      <c r="D115" s="103">
        <v>490</v>
      </c>
      <c r="E115" s="103">
        <v>478</v>
      </c>
      <c r="F115" s="72">
        <v>469</v>
      </c>
      <c r="G115" s="72">
        <v>467</v>
      </c>
      <c r="H115" s="72">
        <v>467</v>
      </c>
      <c r="I115" s="72">
        <v>447</v>
      </c>
      <c r="J115" s="72">
        <v>434</v>
      </c>
      <c r="K115" s="91">
        <v>435</v>
      </c>
      <c r="L115" s="91">
        <v>434</v>
      </c>
      <c r="M115" s="91">
        <v>422</v>
      </c>
      <c r="N115" s="72">
        <v>404</v>
      </c>
      <c r="O115" s="91">
        <v>382</v>
      </c>
      <c r="P115" s="98">
        <v>375</v>
      </c>
      <c r="Q115" s="98">
        <v>367</v>
      </c>
      <c r="R115" s="98">
        <v>358</v>
      </c>
    </row>
    <row r="116" spans="1:18" ht="18.75" customHeight="1">
      <c r="A116" s="107" t="s">
        <v>167</v>
      </c>
      <c r="B116" s="103">
        <v>1760</v>
      </c>
      <c r="C116" s="103">
        <v>1728</v>
      </c>
      <c r="D116" s="103">
        <v>1703</v>
      </c>
      <c r="E116" s="103">
        <v>1658</v>
      </c>
      <c r="F116" s="72">
        <v>1617</v>
      </c>
      <c r="G116" s="72">
        <v>1600</v>
      </c>
      <c r="H116" s="72">
        <v>1569</v>
      </c>
      <c r="I116" s="72">
        <v>1559</v>
      </c>
      <c r="J116" s="72">
        <v>1517</v>
      </c>
      <c r="K116" s="91">
        <v>1480</v>
      </c>
      <c r="L116" s="91">
        <v>1466</v>
      </c>
      <c r="M116" s="91">
        <v>1438</v>
      </c>
      <c r="N116" s="72">
        <v>1427</v>
      </c>
      <c r="O116" s="91">
        <v>1384</v>
      </c>
      <c r="P116" s="98">
        <v>1332</v>
      </c>
      <c r="Q116" s="98">
        <v>1315</v>
      </c>
      <c r="R116" s="98">
        <v>1285</v>
      </c>
    </row>
    <row r="117" spans="1:18" s="108" customFormat="1" ht="18.75" customHeight="1">
      <c r="A117" s="108" t="s">
        <v>129</v>
      </c>
      <c r="B117" s="109">
        <f t="shared" ref="B117:R117" si="14">SUM(B107:B116)</f>
        <v>9246</v>
      </c>
      <c r="C117" s="109">
        <f t="shared" si="14"/>
        <v>9012</v>
      </c>
      <c r="D117" s="109">
        <f t="shared" si="14"/>
        <v>8901</v>
      </c>
      <c r="E117" s="109">
        <f t="shared" si="14"/>
        <v>8716</v>
      </c>
      <c r="F117" s="109">
        <f t="shared" si="14"/>
        <v>8580</v>
      </c>
      <c r="G117" s="109">
        <f t="shared" si="14"/>
        <v>8475</v>
      </c>
      <c r="H117" s="109">
        <f t="shared" si="14"/>
        <v>8332</v>
      </c>
      <c r="I117" s="109">
        <f t="shared" si="14"/>
        <v>8212</v>
      </c>
      <c r="J117" s="109">
        <f t="shared" si="14"/>
        <v>8108</v>
      </c>
      <c r="K117" s="99">
        <f t="shared" si="14"/>
        <v>8010</v>
      </c>
      <c r="L117" s="99">
        <f t="shared" si="14"/>
        <v>7924</v>
      </c>
      <c r="M117" s="99">
        <f t="shared" si="14"/>
        <v>7844</v>
      </c>
      <c r="N117" s="99">
        <f t="shared" si="14"/>
        <v>7701</v>
      </c>
      <c r="O117" s="99">
        <f t="shared" si="14"/>
        <v>7479</v>
      </c>
      <c r="P117" s="99">
        <f t="shared" si="14"/>
        <v>7254</v>
      </c>
      <c r="Q117" s="99">
        <f t="shared" si="14"/>
        <v>7025</v>
      </c>
      <c r="R117" s="99">
        <f t="shared" si="14"/>
        <v>6891</v>
      </c>
    </row>
    <row r="118" spans="1:18" s="108" customFormat="1" ht="18.75" customHeight="1">
      <c r="B118" s="109"/>
      <c r="C118" s="117"/>
      <c r="D118" s="109"/>
      <c r="E118" s="118"/>
      <c r="F118" s="119"/>
      <c r="G118" s="119"/>
      <c r="H118" s="119"/>
      <c r="I118" s="119"/>
      <c r="J118" s="119"/>
      <c r="K118" s="120"/>
      <c r="L118" s="120"/>
      <c r="O118" s="115"/>
      <c r="P118" s="98"/>
    </row>
    <row r="119" spans="1:18" ht="18.75" customHeight="1">
      <c r="K119" s="113"/>
      <c r="O119" s="72"/>
    </row>
    <row r="120" spans="1:18" ht="18.75" customHeight="1">
      <c r="A120" s="108" t="s">
        <v>142</v>
      </c>
      <c r="K120" s="113"/>
      <c r="O120" s="72"/>
    </row>
    <row r="121" spans="1:18" ht="18.75" customHeight="1">
      <c r="K121" s="113"/>
      <c r="O121" s="72"/>
    </row>
    <row r="122" spans="1:18" ht="18.75" customHeight="1">
      <c r="A122" s="108" t="str">
        <f>A11</f>
        <v>SOLOTHURN</v>
      </c>
      <c r="B122" s="109">
        <f t="shared" ref="B122:R122" si="15">B13</f>
        <v>4248</v>
      </c>
      <c r="C122" s="109">
        <f t="shared" si="15"/>
        <v>4176</v>
      </c>
      <c r="D122" s="109">
        <f t="shared" si="15"/>
        <v>4153</v>
      </c>
      <c r="E122" s="109">
        <f t="shared" si="15"/>
        <v>3981</v>
      </c>
      <c r="F122" s="109">
        <f t="shared" si="15"/>
        <v>3978</v>
      </c>
      <c r="G122" s="109">
        <f t="shared" si="15"/>
        <v>3979</v>
      </c>
      <c r="H122" s="109">
        <f t="shared" si="15"/>
        <v>3824</v>
      </c>
      <c r="I122" s="109">
        <f t="shared" si="15"/>
        <v>3803</v>
      </c>
      <c r="J122" s="109">
        <f t="shared" si="15"/>
        <v>3703</v>
      </c>
      <c r="K122" s="99">
        <f t="shared" si="15"/>
        <v>3624</v>
      </c>
      <c r="L122" s="99">
        <f t="shared" si="15"/>
        <v>3515</v>
      </c>
      <c r="M122" s="99">
        <f t="shared" si="15"/>
        <v>3421</v>
      </c>
      <c r="N122" s="99">
        <f t="shared" si="15"/>
        <v>3357</v>
      </c>
      <c r="O122" s="99">
        <f t="shared" si="15"/>
        <v>3273</v>
      </c>
      <c r="P122" s="99">
        <f t="shared" si="15"/>
        <v>3217</v>
      </c>
      <c r="Q122" s="99">
        <f t="shared" si="15"/>
        <v>3048</v>
      </c>
      <c r="R122" s="99">
        <f t="shared" si="15"/>
        <v>2950</v>
      </c>
    </row>
    <row r="123" spans="1:18" ht="18.75" customHeight="1">
      <c r="A123" s="108" t="str">
        <f>A15</f>
        <v>LEBERN</v>
      </c>
      <c r="B123" s="109">
        <f t="shared" ref="B123:R123" si="16">B24</f>
        <v>16221</v>
      </c>
      <c r="C123" s="109">
        <f t="shared" si="16"/>
        <v>16047</v>
      </c>
      <c r="D123" s="109">
        <f t="shared" si="16"/>
        <v>15814</v>
      </c>
      <c r="E123" s="109">
        <f t="shared" si="16"/>
        <v>15649</v>
      </c>
      <c r="F123" s="109">
        <f t="shared" si="16"/>
        <v>15383</v>
      </c>
      <c r="G123" s="109">
        <f t="shared" si="16"/>
        <v>15142</v>
      </c>
      <c r="H123" s="109">
        <f t="shared" si="16"/>
        <v>14929</v>
      </c>
      <c r="I123" s="109">
        <f t="shared" si="16"/>
        <v>14775</v>
      </c>
      <c r="J123" s="109">
        <f t="shared" si="16"/>
        <v>14742</v>
      </c>
      <c r="K123" s="99">
        <f t="shared" si="16"/>
        <v>14390</v>
      </c>
      <c r="L123" s="99">
        <f t="shared" si="16"/>
        <v>14211</v>
      </c>
      <c r="M123" s="99">
        <f t="shared" si="16"/>
        <v>14098</v>
      </c>
      <c r="N123" s="99">
        <f t="shared" si="16"/>
        <v>13975</v>
      </c>
      <c r="O123" s="99">
        <f t="shared" si="16"/>
        <v>13635</v>
      </c>
      <c r="P123" s="99">
        <f t="shared" si="16"/>
        <v>13268</v>
      </c>
      <c r="Q123" s="99">
        <f t="shared" si="16"/>
        <v>13011</v>
      </c>
      <c r="R123" s="99">
        <f t="shared" si="16"/>
        <v>12594</v>
      </c>
    </row>
    <row r="124" spans="1:18" ht="18.75" customHeight="1">
      <c r="A124" s="108" t="str">
        <f>A26</f>
        <v>BUCHEGGBERG</v>
      </c>
      <c r="B124" s="109">
        <f t="shared" ref="B124:R124" si="17">B27</f>
        <v>0</v>
      </c>
      <c r="C124" s="109">
        <f t="shared" si="17"/>
        <v>0</v>
      </c>
      <c r="D124" s="109">
        <f t="shared" si="17"/>
        <v>0</v>
      </c>
      <c r="E124" s="109">
        <f t="shared" si="17"/>
        <v>0</v>
      </c>
      <c r="F124" s="109">
        <f t="shared" si="17"/>
        <v>0</v>
      </c>
      <c r="G124" s="109">
        <f t="shared" si="17"/>
        <v>0</v>
      </c>
      <c r="H124" s="109">
        <f t="shared" si="17"/>
        <v>0</v>
      </c>
      <c r="I124" s="109">
        <f t="shared" si="17"/>
        <v>0</v>
      </c>
      <c r="J124" s="109">
        <f t="shared" si="17"/>
        <v>0</v>
      </c>
      <c r="K124" s="99">
        <f t="shared" si="17"/>
        <v>0</v>
      </c>
      <c r="L124" s="99">
        <f t="shared" si="17"/>
        <v>0</v>
      </c>
      <c r="M124" s="99">
        <f t="shared" si="17"/>
        <v>0</v>
      </c>
      <c r="N124" s="99">
        <f t="shared" si="17"/>
        <v>0</v>
      </c>
      <c r="O124" s="99">
        <f t="shared" si="17"/>
        <v>0</v>
      </c>
      <c r="P124" s="99">
        <f t="shared" si="17"/>
        <v>0</v>
      </c>
      <c r="Q124" s="99">
        <f t="shared" si="17"/>
        <v>0</v>
      </c>
      <c r="R124" s="99">
        <f t="shared" si="17"/>
        <v>0</v>
      </c>
    </row>
    <row r="125" spans="1:18" ht="18.75" customHeight="1">
      <c r="A125" s="108" t="str">
        <f>A29</f>
        <v>WASSERAMT</v>
      </c>
      <c r="B125" s="109">
        <f t="shared" ref="B125:R125" si="18">B39</f>
        <v>16565</v>
      </c>
      <c r="C125" s="109">
        <f t="shared" si="18"/>
        <v>16428</v>
      </c>
      <c r="D125" s="109">
        <f t="shared" si="18"/>
        <v>16266</v>
      </c>
      <c r="E125" s="109">
        <f t="shared" si="18"/>
        <v>16205</v>
      </c>
      <c r="F125" s="109">
        <f t="shared" si="18"/>
        <v>16005</v>
      </c>
      <c r="G125" s="109">
        <f t="shared" si="18"/>
        <v>15660</v>
      </c>
      <c r="H125" s="109">
        <f t="shared" si="18"/>
        <v>15558</v>
      </c>
      <c r="I125" s="109">
        <f t="shared" si="18"/>
        <v>15379</v>
      </c>
      <c r="J125" s="109">
        <f t="shared" si="18"/>
        <v>15250</v>
      </c>
      <c r="K125" s="99">
        <f t="shared" si="18"/>
        <v>15174</v>
      </c>
      <c r="L125" s="99">
        <f t="shared" si="18"/>
        <v>14997</v>
      </c>
      <c r="M125" s="99">
        <f t="shared" si="18"/>
        <v>14780</v>
      </c>
      <c r="N125" s="99">
        <f t="shared" si="18"/>
        <v>14515</v>
      </c>
      <c r="O125" s="99">
        <f t="shared" si="18"/>
        <v>14057</v>
      </c>
      <c r="P125" s="99">
        <f t="shared" si="18"/>
        <v>13302</v>
      </c>
      <c r="Q125" s="99">
        <f t="shared" si="18"/>
        <v>13552</v>
      </c>
      <c r="R125" s="99">
        <f t="shared" si="18"/>
        <v>13202</v>
      </c>
    </row>
    <row r="126" spans="1:18" ht="18.75" customHeight="1">
      <c r="A126" s="108" t="str">
        <f>A41</f>
        <v>THAL</v>
      </c>
      <c r="B126" s="109">
        <f t="shared" ref="B126:R126" si="19">B53</f>
        <v>8754</v>
      </c>
      <c r="C126" s="109">
        <f t="shared" si="19"/>
        <v>8647</v>
      </c>
      <c r="D126" s="109">
        <f t="shared" si="19"/>
        <v>8583</v>
      </c>
      <c r="E126" s="109">
        <f t="shared" si="19"/>
        <v>8433</v>
      </c>
      <c r="F126" s="109">
        <f t="shared" si="19"/>
        <v>8296</v>
      </c>
      <c r="G126" s="109">
        <f t="shared" si="19"/>
        <v>8119</v>
      </c>
      <c r="H126" s="109">
        <f t="shared" si="19"/>
        <v>7999</v>
      </c>
      <c r="I126" s="109">
        <f t="shared" si="19"/>
        <v>7892</v>
      </c>
      <c r="J126" s="109">
        <f t="shared" si="19"/>
        <v>7756</v>
      </c>
      <c r="K126" s="99">
        <f t="shared" si="19"/>
        <v>7656</v>
      </c>
      <c r="L126" s="99">
        <f t="shared" si="19"/>
        <v>7588</v>
      </c>
      <c r="M126" s="99">
        <f t="shared" si="19"/>
        <v>7450</v>
      </c>
      <c r="N126" s="99">
        <f t="shared" si="19"/>
        <v>7319</v>
      </c>
      <c r="O126" s="99">
        <f t="shared" si="19"/>
        <v>7243</v>
      </c>
      <c r="P126" s="99">
        <f t="shared" si="19"/>
        <v>7107</v>
      </c>
      <c r="Q126" s="99">
        <f t="shared" si="19"/>
        <v>6922</v>
      </c>
      <c r="R126" s="99">
        <f t="shared" si="19"/>
        <v>6764</v>
      </c>
    </row>
    <row r="127" spans="1:18" ht="18.75" customHeight="1">
      <c r="A127" s="108" t="str">
        <f>A55</f>
        <v>GÄU</v>
      </c>
      <c r="B127" s="109">
        <f t="shared" ref="B127:R127" si="20">B64</f>
        <v>9225</v>
      </c>
      <c r="C127" s="109">
        <f t="shared" si="20"/>
        <v>9187</v>
      </c>
      <c r="D127" s="109">
        <f t="shared" si="20"/>
        <v>9133</v>
      </c>
      <c r="E127" s="109">
        <f t="shared" si="20"/>
        <v>9115</v>
      </c>
      <c r="F127" s="109">
        <f t="shared" si="20"/>
        <v>9060</v>
      </c>
      <c r="G127" s="109">
        <f t="shared" si="20"/>
        <v>8976</v>
      </c>
      <c r="H127" s="109">
        <f t="shared" si="20"/>
        <v>8972</v>
      </c>
      <c r="I127" s="109">
        <f t="shared" si="20"/>
        <v>8979</v>
      </c>
      <c r="J127" s="109">
        <f t="shared" si="20"/>
        <v>8972</v>
      </c>
      <c r="K127" s="99">
        <f t="shared" si="20"/>
        <v>8963</v>
      </c>
      <c r="L127" s="99">
        <f t="shared" si="20"/>
        <v>8886</v>
      </c>
      <c r="M127" s="99">
        <f t="shared" si="20"/>
        <v>8739</v>
      </c>
      <c r="N127" s="99">
        <f t="shared" si="20"/>
        <v>8760</v>
      </c>
      <c r="O127" s="99">
        <f t="shared" si="20"/>
        <v>8621</v>
      </c>
      <c r="P127" s="99">
        <f t="shared" si="20"/>
        <v>8365</v>
      </c>
      <c r="Q127" s="99">
        <f t="shared" si="20"/>
        <v>8214</v>
      </c>
      <c r="R127" s="99">
        <f t="shared" si="20"/>
        <v>8069</v>
      </c>
    </row>
    <row r="128" spans="1:18" ht="18.75" customHeight="1">
      <c r="A128" s="108" t="str">
        <f>A66</f>
        <v>OLTEN</v>
      </c>
      <c r="B128" s="109">
        <f t="shared" ref="B128:R128" si="21">B77</f>
        <v>20911</v>
      </c>
      <c r="C128" s="109">
        <f t="shared" si="21"/>
        <v>20696</v>
      </c>
      <c r="D128" s="109">
        <f t="shared" si="21"/>
        <v>20635</v>
      </c>
      <c r="E128" s="109">
        <f t="shared" si="21"/>
        <v>20509</v>
      </c>
      <c r="F128" s="109">
        <f t="shared" si="21"/>
        <v>19923</v>
      </c>
      <c r="G128" s="109">
        <f t="shared" si="21"/>
        <v>19573</v>
      </c>
      <c r="H128" s="109">
        <f t="shared" si="21"/>
        <v>19290</v>
      </c>
      <c r="I128" s="109">
        <f t="shared" si="21"/>
        <v>18955</v>
      </c>
      <c r="J128" s="109">
        <f t="shared" si="21"/>
        <v>18847</v>
      </c>
      <c r="K128" s="99">
        <f t="shared" si="21"/>
        <v>18549</v>
      </c>
      <c r="L128" s="99">
        <f t="shared" si="21"/>
        <v>18457</v>
      </c>
      <c r="M128" s="99">
        <f t="shared" si="21"/>
        <v>18247</v>
      </c>
      <c r="N128" s="99">
        <f t="shared" si="21"/>
        <v>18046</v>
      </c>
      <c r="O128" s="99">
        <f t="shared" si="21"/>
        <v>17681</v>
      </c>
      <c r="P128" s="99">
        <f t="shared" si="21"/>
        <v>17361</v>
      </c>
      <c r="Q128" s="99">
        <f t="shared" si="21"/>
        <v>16798</v>
      </c>
      <c r="R128" s="99">
        <f t="shared" si="21"/>
        <v>16280</v>
      </c>
    </row>
    <row r="129" spans="1:18" ht="18.75" customHeight="1">
      <c r="A129" s="108" t="str">
        <f>A79</f>
        <v>GÖSGEN</v>
      </c>
      <c r="B129" s="109">
        <f t="shared" ref="B129:O129" si="22">B91</f>
        <v>9893</v>
      </c>
      <c r="C129" s="109">
        <f t="shared" si="22"/>
        <v>9712</v>
      </c>
      <c r="D129" s="109">
        <f t="shared" si="22"/>
        <v>9553</v>
      </c>
      <c r="E129" s="109">
        <f t="shared" si="22"/>
        <v>9397</v>
      </c>
      <c r="F129" s="109">
        <f t="shared" si="22"/>
        <v>9315</v>
      </c>
      <c r="G129" s="109">
        <f t="shared" si="22"/>
        <v>9187</v>
      </c>
      <c r="H129" s="109">
        <f t="shared" si="22"/>
        <v>9180</v>
      </c>
      <c r="I129" s="109">
        <f t="shared" si="22"/>
        <v>9190</v>
      </c>
      <c r="J129" s="109">
        <f t="shared" si="22"/>
        <v>9149</v>
      </c>
      <c r="K129" s="99">
        <f t="shared" si="22"/>
        <v>9148</v>
      </c>
      <c r="L129" s="99">
        <f t="shared" si="22"/>
        <v>8972</v>
      </c>
      <c r="M129" s="99">
        <f t="shared" si="22"/>
        <v>8843</v>
      </c>
      <c r="N129" s="99">
        <f t="shared" si="22"/>
        <v>8518</v>
      </c>
      <c r="O129" s="99">
        <f t="shared" si="22"/>
        <v>8259</v>
      </c>
      <c r="P129" s="99">
        <f>P91</f>
        <v>8059</v>
      </c>
      <c r="Q129" s="99">
        <f>Q91</f>
        <v>7886</v>
      </c>
      <c r="R129" s="99">
        <f>R91</f>
        <v>7714</v>
      </c>
    </row>
    <row r="130" spans="1:18" ht="18.75" customHeight="1">
      <c r="A130" s="108" t="str">
        <f>A93</f>
        <v>DORNECK</v>
      </c>
      <c r="B130" s="109">
        <f t="shared" ref="B130:O130" si="23">B104</f>
        <v>7593</v>
      </c>
      <c r="C130" s="109">
        <f t="shared" si="23"/>
        <v>7477</v>
      </c>
      <c r="D130" s="109">
        <f t="shared" si="23"/>
        <v>7369</v>
      </c>
      <c r="E130" s="109">
        <f t="shared" si="23"/>
        <v>7333</v>
      </c>
      <c r="F130" s="109">
        <f t="shared" si="23"/>
        <v>7179</v>
      </c>
      <c r="G130" s="109">
        <f t="shared" si="23"/>
        <v>7149</v>
      </c>
      <c r="H130" s="109">
        <f t="shared" si="23"/>
        <v>7042</v>
      </c>
      <c r="I130" s="109">
        <f t="shared" si="23"/>
        <v>6980</v>
      </c>
      <c r="J130" s="109">
        <f t="shared" si="23"/>
        <v>6932</v>
      </c>
      <c r="K130" s="99">
        <f t="shared" si="23"/>
        <v>6838</v>
      </c>
      <c r="L130" s="99">
        <f t="shared" si="23"/>
        <v>6755</v>
      </c>
      <c r="M130" s="99">
        <f t="shared" si="23"/>
        <v>6659</v>
      </c>
      <c r="N130" s="99">
        <f t="shared" si="23"/>
        <v>6543</v>
      </c>
      <c r="O130" s="99">
        <f t="shared" si="23"/>
        <v>6375</v>
      </c>
      <c r="P130" s="99">
        <f>P104</f>
        <v>6175</v>
      </c>
      <c r="Q130" s="99">
        <f>Q104</f>
        <v>5999</v>
      </c>
      <c r="R130" s="99">
        <f>R104</f>
        <v>5736</v>
      </c>
    </row>
    <row r="131" spans="1:18" ht="18.75" customHeight="1">
      <c r="A131" s="108" t="str">
        <f>A106</f>
        <v>THIERSTEIN</v>
      </c>
      <c r="B131" s="109">
        <f t="shared" ref="B131:O131" si="24">B117</f>
        <v>9246</v>
      </c>
      <c r="C131" s="109">
        <f t="shared" si="24"/>
        <v>9012</v>
      </c>
      <c r="D131" s="109">
        <f t="shared" si="24"/>
        <v>8901</v>
      </c>
      <c r="E131" s="109">
        <f t="shared" si="24"/>
        <v>8716</v>
      </c>
      <c r="F131" s="109">
        <f t="shared" si="24"/>
        <v>8580</v>
      </c>
      <c r="G131" s="109">
        <f t="shared" si="24"/>
        <v>8475</v>
      </c>
      <c r="H131" s="109">
        <f t="shared" si="24"/>
        <v>8332</v>
      </c>
      <c r="I131" s="109">
        <f t="shared" si="24"/>
        <v>8212</v>
      </c>
      <c r="J131" s="109">
        <f t="shared" si="24"/>
        <v>8108</v>
      </c>
      <c r="K131" s="99">
        <f t="shared" si="24"/>
        <v>8010</v>
      </c>
      <c r="L131" s="99">
        <f t="shared" si="24"/>
        <v>7924</v>
      </c>
      <c r="M131" s="99">
        <f t="shared" si="24"/>
        <v>7844</v>
      </c>
      <c r="N131" s="99">
        <f t="shared" si="24"/>
        <v>7701</v>
      </c>
      <c r="O131" s="99">
        <f t="shared" si="24"/>
        <v>7479</v>
      </c>
      <c r="P131" s="99">
        <f>P117</f>
        <v>7254</v>
      </c>
      <c r="Q131" s="99">
        <f>Q117</f>
        <v>7025</v>
      </c>
      <c r="R131" s="99">
        <f>R117</f>
        <v>6891</v>
      </c>
    </row>
    <row r="132" spans="1:18" ht="18.75" customHeight="1">
      <c r="A132" s="108"/>
      <c r="B132" s="109"/>
      <c r="K132" s="113"/>
      <c r="L132" s="113"/>
      <c r="M132" s="113"/>
      <c r="N132" s="113"/>
      <c r="O132" s="91"/>
    </row>
    <row r="133" spans="1:18" ht="18.75" customHeight="1">
      <c r="A133" s="108" t="s">
        <v>143</v>
      </c>
      <c r="B133" s="109">
        <f t="shared" ref="B133:G133" si="25">SUM(B122:B131)</f>
        <v>102656</v>
      </c>
      <c r="C133" s="109">
        <f t="shared" si="25"/>
        <v>101382</v>
      </c>
      <c r="D133" s="109">
        <f t="shared" si="25"/>
        <v>100407</v>
      </c>
      <c r="E133" s="109">
        <f t="shared" si="25"/>
        <v>99338</v>
      </c>
      <c r="F133" s="109">
        <f t="shared" si="25"/>
        <v>97719</v>
      </c>
      <c r="G133" s="109">
        <f t="shared" si="25"/>
        <v>96260</v>
      </c>
      <c r="H133" s="109">
        <f t="shared" ref="H133:M133" si="26">SUM(H122:H131)</f>
        <v>95126</v>
      </c>
      <c r="I133" s="109">
        <f t="shared" si="26"/>
        <v>94165</v>
      </c>
      <c r="J133" s="109">
        <f t="shared" si="26"/>
        <v>93459</v>
      </c>
      <c r="K133" s="99">
        <f t="shared" si="26"/>
        <v>92352</v>
      </c>
      <c r="L133" s="99">
        <f t="shared" si="26"/>
        <v>91305</v>
      </c>
      <c r="M133" s="99">
        <f t="shared" si="26"/>
        <v>90081</v>
      </c>
      <c r="N133" s="99">
        <f>SUM(N122:N131)</f>
        <v>88734</v>
      </c>
      <c r="O133" s="99">
        <f>SUM(O122:O131)</f>
        <v>86623</v>
      </c>
      <c r="P133" s="99">
        <f>SUM(P122:P131)</f>
        <v>84108</v>
      </c>
      <c r="Q133" s="99">
        <f>SUM(Q122:Q131)</f>
        <v>82455</v>
      </c>
      <c r="R133" s="99">
        <f>SUM(R122:R131)</f>
        <v>80200</v>
      </c>
    </row>
    <row r="136" spans="1:18" ht="18.75" customHeight="1">
      <c r="O136" s="72"/>
    </row>
  </sheetData>
  <pageMargins left="0.39370078740157483" right="0.39370078740157483" top="0.39370078740157483" bottom="0.98425196850393704" header="0.51181102362204722" footer="0.51181102362204722"/>
  <pageSetup paperSize="9" scale="65" orientation="landscape" horizontalDpi="4294967292" verticalDpi="4294967292" r:id="rId1"/>
  <headerFooter alignWithMargins="0">
    <oddFooter>&amp;LH: 06 FA KG 2011&amp;C&amp;F&amp;R&amp;D</oddFooter>
  </headerFooter>
  <rowBreaks count="2" manualBreakCount="2">
    <brk id="64" max="5" man="1"/>
    <brk id="117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0"/>
  <sheetViews>
    <sheetView zoomScale="130" zoomScaleNormal="130" workbookViewId="0">
      <selection activeCell="P1" sqref="P1:P65536"/>
    </sheetView>
  </sheetViews>
  <sheetFormatPr baseColWidth="10" defaultColWidth="11.5546875" defaultRowHeight="18.75" customHeight="1"/>
  <cols>
    <col min="1" max="1" width="39.5546875" style="48" customWidth="1"/>
    <col min="2" max="2" width="15.6640625" style="49" hidden="1" customWidth="1"/>
    <col min="3" max="3" width="15.6640625" style="50" hidden="1" customWidth="1"/>
    <col min="4" max="4" width="15.6640625" style="49" hidden="1" customWidth="1"/>
    <col min="5" max="5" width="15.6640625" style="51" hidden="1" customWidth="1"/>
    <col min="6" max="10" width="15.6640625" style="52" hidden="1" customWidth="1"/>
    <col min="11" max="13" width="12.6640625" style="48" hidden="1" customWidth="1"/>
    <col min="14" max="14" width="12.6640625" style="92" hidden="1" customWidth="1"/>
    <col min="15" max="15" width="12.6640625" style="48" hidden="1" customWidth="1"/>
    <col min="16" max="18" width="12.6640625" style="48" bestFit="1" customWidth="1"/>
    <col min="19" max="16384" width="11.5546875" style="48"/>
  </cols>
  <sheetData>
    <row r="1" spans="1:18" ht="18.75" customHeight="1">
      <c r="A1" s="42" t="s">
        <v>120</v>
      </c>
    </row>
    <row r="2" spans="1:18" ht="18.75" customHeight="1">
      <c r="A2" s="42" t="s">
        <v>121</v>
      </c>
    </row>
    <row r="4" spans="1:18" ht="18.75" customHeight="1">
      <c r="A4" s="42" t="s">
        <v>144</v>
      </c>
    </row>
    <row r="5" spans="1:18" ht="18.75" customHeight="1">
      <c r="A5" s="53" t="s">
        <v>151</v>
      </c>
    </row>
    <row r="7" spans="1:18" ht="18.75" customHeight="1">
      <c r="A7" s="53" t="s">
        <v>145</v>
      </c>
      <c r="B7" s="54" t="s">
        <v>124</v>
      </c>
      <c r="C7" s="54" t="s">
        <v>124</v>
      </c>
      <c r="D7" s="54" t="s">
        <v>124</v>
      </c>
      <c r="E7" s="54" t="s">
        <v>124</v>
      </c>
      <c r="F7" s="54" t="s">
        <v>124</v>
      </c>
      <c r="G7" s="54" t="s">
        <v>124</v>
      </c>
      <c r="H7" s="54" t="s">
        <v>124</v>
      </c>
      <c r="I7" s="54" t="s">
        <v>124</v>
      </c>
      <c r="J7" s="54" t="s">
        <v>124</v>
      </c>
      <c r="K7" s="75" t="s">
        <v>124</v>
      </c>
      <c r="L7" s="75" t="s">
        <v>124</v>
      </c>
      <c r="M7" s="75" t="s">
        <v>124</v>
      </c>
      <c r="N7" s="75" t="s">
        <v>124</v>
      </c>
      <c r="O7" s="99" t="s">
        <v>124</v>
      </c>
      <c r="P7" s="75" t="s">
        <v>124</v>
      </c>
      <c r="Q7" s="99" t="s">
        <v>124</v>
      </c>
      <c r="R7" s="75" t="s">
        <v>124</v>
      </c>
    </row>
    <row r="8" spans="1:18" ht="18.75" customHeight="1">
      <c r="A8" s="53" t="s">
        <v>125</v>
      </c>
      <c r="B8" s="54" t="s">
        <v>126</v>
      </c>
      <c r="C8" s="54" t="s">
        <v>126</v>
      </c>
      <c r="D8" s="54" t="s">
        <v>126</v>
      </c>
      <c r="E8" s="54" t="s">
        <v>126</v>
      </c>
      <c r="F8" s="54" t="s">
        <v>126</v>
      </c>
      <c r="G8" s="54" t="s">
        <v>126</v>
      </c>
      <c r="H8" s="54" t="s">
        <v>126</v>
      </c>
      <c r="I8" s="54" t="s">
        <v>126</v>
      </c>
      <c r="J8" s="54" t="s">
        <v>126</v>
      </c>
      <c r="K8" s="75" t="s">
        <v>126</v>
      </c>
      <c r="L8" s="75" t="s">
        <v>126</v>
      </c>
      <c r="M8" s="75" t="s">
        <v>126</v>
      </c>
      <c r="N8" s="75" t="s">
        <v>126</v>
      </c>
      <c r="O8" s="99" t="s">
        <v>126</v>
      </c>
      <c r="P8" s="75" t="s">
        <v>126</v>
      </c>
      <c r="Q8" s="99" t="s">
        <v>126</v>
      </c>
      <c r="R8" s="75" t="s">
        <v>126</v>
      </c>
    </row>
    <row r="9" spans="1:18" ht="18.75" customHeight="1">
      <c r="A9" s="53" t="s">
        <v>127</v>
      </c>
      <c r="B9" s="55">
        <v>38717</v>
      </c>
      <c r="C9" s="55">
        <v>39082</v>
      </c>
      <c r="D9" s="55">
        <v>39447</v>
      </c>
      <c r="E9" s="55">
        <v>39813</v>
      </c>
      <c r="F9" s="55">
        <v>40178</v>
      </c>
      <c r="G9" s="55">
        <v>40543</v>
      </c>
      <c r="H9" s="55">
        <v>40908</v>
      </c>
      <c r="I9" s="55">
        <v>41274</v>
      </c>
      <c r="J9" s="55">
        <v>41639</v>
      </c>
      <c r="K9" s="76">
        <v>42004</v>
      </c>
      <c r="L9" s="76">
        <v>42369</v>
      </c>
      <c r="M9" s="76">
        <v>42735</v>
      </c>
      <c r="N9" s="76">
        <v>43100</v>
      </c>
      <c r="O9" s="76">
        <v>43465</v>
      </c>
      <c r="P9" s="76">
        <v>43830</v>
      </c>
      <c r="Q9" s="76">
        <v>44196</v>
      </c>
      <c r="R9" s="76">
        <v>44561</v>
      </c>
    </row>
    <row r="10" spans="1:18" ht="18.75" customHeight="1">
      <c r="A10" s="53"/>
      <c r="B10" s="55"/>
      <c r="C10" s="55"/>
      <c r="D10" s="55"/>
      <c r="E10" s="55"/>
      <c r="F10" s="55"/>
      <c r="G10" s="55"/>
      <c r="H10" s="55"/>
      <c r="I10" s="55"/>
      <c r="J10" s="55"/>
      <c r="K10" s="76"/>
      <c r="L10" s="92"/>
      <c r="P10" s="98"/>
    </row>
    <row r="11" spans="1:18" ht="18.75" customHeight="1">
      <c r="A11" s="53" t="s">
        <v>128</v>
      </c>
      <c r="B11" s="56"/>
      <c r="C11" s="57"/>
      <c r="D11" s="56"/>
      <c r="K11" s="77"/>
      <c r="L11" s="92"/>
      <c r="N11" s="98"/>
      <c r="P11" s="98"/>
    </row>
    <row r="12" spans="1:18" ht="18.75" customHeight="1">
      <c r="A12" s="48" t="s">
        <v>4</v>
      </c>
      <c r="B12" s="49">
        <v>11129</v>
      </c>
      <c r="C12" s="49">
        <v>11013</v>
      </c>
      <c r="D12" s="49">
        <v>10857</v>
      </c>
      <c r="E12" s="49">
        <v>10855</v>
      </c>
      <c r="F12" s="49">
        <v>10811</v>
      </c>
      <c r="G12" s="49">
        <v>10690</v>
      </c>
      <c r="H12" s="49">
        <v>10591</v>
      </c>
      <c r="I12" s="49">
        <v>10371</v>
      </c>
      <c r="J12" s="49">
        <v>10097</v>
      </c>
      <c r="K12" s="79">
        <v>9885</v>
      </c>
      <c r="L12" s="74">
        <v>9651</v>
      </c>
      <c r="M12" s="74">
        <v>9398</v>
      </c>
      <c r="N12" s="98">
        <v>9142</v>
      </c>
      <c r="O12" s="91">
        <v>8796</v>
      </c>
      <c r="P12" s="131">
        <v>8624</v>
      </c>
      <c r="Q12" s="98">
        <v>8374</v>
      </c>
      <c r="R12" s="98">
        <v>8087</v>
      </c>
    </row>
    <row r="13" spans="1:18" s="53" customFormat="1" ht="18.75" customHeight="1">
      <c r="A13" s="53" t="s">
        <v>129</v>
      </c>
      <c r="B13" s="54">
        <f t="shared" ref="B13:G13" si="0">B12</f>
        <v>11129</v>
      </c>
      <c r="C13" s="54">
        <f t="shared" si="0"/>
        <v>11013</v>
      </c>
      <c r="D13" s="54">
        <f t="shared" si="0"/>
        <v>10857</v>
      </c>
      <c r="E13" s="54">
        <f t="shared" si="0"/>
        <v>10855</v>
      </c>
      <c r="F13" s="54">
        <f t="shared" si="0"/>
        <v>10811</v>
      </c>
      <c r="G13" s="54">
        <f t="shared" si="0"/>
        <v>10690</v>
      </c>
      <c r="H13" s="54">
        <f t="shared" ref="H13:M13" si="1">H12</f>
        <v>10591</v>
      </c>
      <c r="I13" s="54">
        <f t="shared" si="1"/>
        <v>10371</v>
      </c>
      <c r="J13" s="54">
        <f t="shared" si="1"/>
        <v>10097</v>
      </c>
      <c r="K13" s="75">
        <f t="shared" si="1"/>
        <v>9885</v>
      </c>
      <c r="L13" s="78">
        <f t="shared" si="1"/>
        <v>9651</v>
      </c>
      <c r="M13" s="78">
        <f t="shared" si="1"/>
        <v>9398</v>
      </c>
      <c r="N13" s="101">
        <f>N12</f>
        <v>9142</v>
      </c>
      <c r="O13" s="101">
        <f>O12</f>
        <v>8796</v>
      </c>
      <c r="P13" s="101">
        <f>P12</f>
        <v>8624</v>
      </c>
      <c r="Q13" s="101">
        <f>Q12</f>
        <v>8374</v>
      </c>
      <c r="R13" s="101">
        <f>R12</f>
        <v>8087</v>
      </c>
    </row>
    <row r="14" spans="1:18" s="53" customFormat="1" ht="18.75" customHeight="1">
      <c r="B14" s="54"/>
      <c r="C14" s="54"/>
      <c r="D14" s="54"/>
      <c r="E14" s="54"/>
      <c r="F14" s="54"/>
      <c r="G14" s="54"/>
      <c r="H14" s="54"/>
      <c r="I14" s="54"/>
      <c r="J14" s="54"/>
      <c r="K14" s="75"/>
      <c r="L14" s="5"/>
      <c r="N14" s="100"/>
      <c r="O14" s="100"/>
    </row>
    <row r="15" spans="1:18" ht="18.75" customHeight="1">
      <c r="A15" s="53" t="s">
        <v>130</v>
      </c>
      <c r="C15" s="49"/>
      <c r="E15" s="49"/>
      <c r="F15" s="49"/>
      <c r="G15" s="49"/>
      <c r="H15" s="49"/>
      <c r="I15" s="49"/>
      <c r="J15" s="49"/>
      <c r="K15" s="79"/>
      <c r="L15" s="92"/>
      <c r="N15" s="98"/>
      <c r="O15" s="98"/>
    </row>
    <row r="16" spans="1:18" ht="18.75" customHeight="1">
      <c r="A16" s="48" t="s">
        <v>92</v>
      </c>
      <c r="B16" s="49">
        <v>7111</v>
      </c>
      <c r="C16" s="49">
        <v>6937</v>
      </c>
      <c r="D16" s="49">
        <v>6825</v>
      </c>
      <c r="E16" s="49">
        <v>6686</v>
      </c>
      <c r="F16" s="49">
        <v>6511</v>
      </c>
      <c r="G16" s="49">
        <v>6368</v>
      </c>
      <c r="H16" s="49">
        <v>6255</v>
      </c>
      <c r="I16" s="49">
        <v>5849</v>
      </c>
      <c r="J16" s="49">
        <v>5815</v>
      </c>
      <c r="K16" s="79">
        <v>5885</v>
      </c>
      <c r="L16" s="93">
        <v>5725</v>
      </c>
      <c r="M16" s="93">
        <v>5606</v>
      </c>
      <c r="N16" s="98">
        <v>5472</v>
      </c>
      <c r="O16" s="98">
        <v>5287</v>
      </c>
      <c r="P16" s="93">
        <v>5075</v>
      </c>
      <c r="Q16" s="92">
        <v>4901</v>
      </c>
      <c r="R16" s="92">
        <v>4753</v>
      </c>
    </row>
    <row r="17" spans="1:18" s="53" customFormat="1" ht="18.75" customHeight="1">
      <c r="A17" s="53" t="s">
        <v>129</v>
      </c>
      <c r="B17" s="54">
        <f t="shared" ref="B17:G17" si="2">SUM(B16:B16)</f>
        <v>7111</v>
      </c>
      <c r="C17" s="54">
        <f t="shared" si="2"/>
        <v>6937</v>
      </c>
      <c r="D17" s="54">
        <f t="shared" si="2"/>
        <v>6825</v>
      </c>
      <c r="E17" s="54">
        <f t="shared" si="2"/>
        <v>6686</v>
      </c>
      <c r="F17" s="54">
        <f t="shared" si="2"/>
        <v>6511</v>
      </c>
      <c r="G17" s="54">
        <f t="shared" si="2"/>
        <v>6368</v>
      </c>
      <c r="H17" s="54">
        <f>SUM(H16:H16)</f>
        <v>6255</v>
      </c>
      <c r="I17" s="54">
        <f>SUM(I16:I16)</f>
        <v>5849</v>
      </c>
      <c r="J17" s="54">
        <f>SUM(J16:J16)</f>
        <v>5815</v>
      </c>
      <c r="K17" s="75">
        <f>SUM(K16:K16)</f>
        <v>5885</v>
      </c>
      <c r="L17" s="94">
        <f t="shared" ref="L17:R17" si="3">L16</f>
        <v>5725</v>
      </c>
      <c r="M17" s="94">
        <f t="shared" si="3"/>
        <v>5606</v>
      </c>
      <c r="N17" s="121">
        <f t="shared" si="3"/>
        <v>5472</v>
      </c>
      <c r="O17" s="121">
        <f t="shared" si="3"/>
        <v>5287</v>
      </c>
      <c r="P17" s="121">
        <f t="shared" si="3"/>
        <v>5075</v>
      </c>
      <c r="Q17" s="121">
        <f t="shared" si="3"/>
        <v>4901</v>
      </c>
      <c r="R17" s="121">
        <f t="shared" si="3"/>
        <v>4753</v>
      </c>
    </row>
    <row r="18" spans="1:18" s="53" customFormat="1" ht="18.75" customHeight="1">
      <c r="B18" s="54"/>
      <c r="C18" s="54"/>
      <c r="D18" s="54"/>
      <c r="E18" s="54"/>
      <c r="F18" s="54"/>
      <c r="G18" s="54"/>
      <c r="H18" s="54"/>
      <c r="I18" s="54"/>
      <c r="J18" s="54"/>
      <c r="K18" s="75"/>
      <c r="L18" s="94"/>
      <c r="N18" s="100"/>
      <c r="O18" s="100"/>
    </row>
    <row r="19" spans="1:18" ht="18.75" customHeight="1">
      <c r="A19" s="53" t="s">
        <v>131</v>
      </c>
      <c r="C19" s="49"/>
      <c r="D19" s="54"/>
      <c r="E19" s="49"/>
      <c r="F19" s="49"/>
      <c r="G19" s="49"/>
      <c r="H19" s="49"/>
      <c r="I19" s="49"/>
      <c r="J19" s="49"/>
      <c r="K19" s="79"/>
      <c r="L19" s="93"/>
      <c r="N19" s="98"/>
      <c r="O19" s="98"/>
    </row>
    <row r="20" spans="1:18" ht="18.75" customHeight="1">
      <c r="A20" s="48" t="s">
        <v>94</v>
      </c>
      <c r="B20" s="49">
        <v>1557</v>
      </c>
      <c r="C20" s="49">
        <v>1556</v>
      </c>
      <c r="D20" s="49">
        <v>1561</v>
      </c>
      <c r="E20" s="49">
        <v>1531</v>
      </c>
      <c r="F20" s="49">
        <v>1500</v>
      </c>
      <c r="G20" s="49">
        <v>1473</v>
      </c>
      <c r="H20" s="49">
        <v>1481</v>
      </c>
      <c r="I20" s="49">
        <v>1454</v>
      </c>
      <c r="J20" s="49">
        <v>1413</v>
      </c>
      <c r="K20" s="79">
        <v>1372</v>
      </c>
      <c r="L20" s="93">
        <v>1346</v>
      </c>
      <c r="M20" s="93">
        <v>1327</v>
      </c>
      <c r="N20" s="98">
        <v>1313</v>
      </c>
      <c r="O20" s="98">
        <v>1301</v>
      </c>
      <c r="P20" s="132">
        <v>1261</v>
      </c>
      <c r="Q20" s="92">
        <v>1227</v>
      </c>
      <c r="R20" s="92">
        <v>1178</v>
      </c>
    </row>
    <row r="21" spans="1:18" ht="18.75" customHeight="1">
      <c r="A21" s="48" t="s">
        <v>95</v>
      </c>
      <c r="B21" s="49">
        <v>1075</v>
      </c>
      <c r="C21" s="49">
        <v>1043</v>
      </c>
      <c r="D21" s="49">
        <v>1039</v>
      </c>
      <c r="E21" s="49">
        <v>1039</v>
      </c>
      <c r="F21" s="49">
        <v>1003</v>
      </c>
      <c r="G21" s="49">
        <v>962</v>
      </c>
      <c r="H21" s="49">
        <v>943</v>
      </c>
      <c r="I21" s="49">
        <v>903</v>
      </c>
      <c r="J21" s="49">
        <v>843</v>
      </c>
      <c r="K21" s="79">
        <v>817</v>
      </c>
      <c r="L21" s="93">
        <v>790</v>
      </c>
      <c r="M21" s="93">
        <v>815</v>
      </c>
      <c r="N21" s="98">
        <v>807</v>
      </c>
      <c r="O21" s="98">
        <v>795</v>
      </c>
      <c r="P21" s="133">
        <v>803</v>
      </c>
      <c r="Q21" s="92">
        <v>796</v>
      </c>
      <c r="R21" s="98">
        <v>788</v>
      </c>
    </row>
    <row r="22" spans="1:18" ht="18.75" customHeight="1">
      <c r="A22" s="48" t="s">
        <v>96</v>
      </c>
      <c r="B22" s="49">
        <v>1246</v>
      </c>
      <c r="C22" s="49">
        <v>1219</v>
      </c>
      <c r="D22" s="49">
        <v>1214</v>
      </c>
      <c r="E22" s="49">
        <v>1211</v>
      </c>
      <c r="F22" s="49">
        <v>1220</v>
      </c>
      <c r="G22" s="49">
        <v>1208</v>
      </c>
      <c r="H22" s="49">
        <v>1183</v>
      </c>
      <c r="I22" s="49">
        <v>1168</v>
      </c>
      <c r="J22" s="49">
        <v>1161</v>
      </c>
      <c r="K22" s="79">
        <v>1173</v>
      </c>
      <c r="L22" s="93">
        <v>1169</v>
      </c>
      <c r="M22" s="93">
        <v>1151</v>
      </c>
      <c r="N22" s="98">
        <v>1157</v>
      </c>
      <c r="O22" s="98">
        <v>1134</v>
      </c>
      <c r="P22" s="130">
        <v>1106</v>
      </c>
      <c r="Q22" s="98">
        <v>1142</v>
      </c>
      <c r="R22" s="98">
        <v>1116</v>
      </c>
    </row>
    <row r="23" spans="1:18" ht="18.75" customHeight="1">
      <c r="A23" s="48" t="s">
        <v>97</v>
      </c>
      <c r="B23" s="49">
        <v>1587</v>
      </c>
      <c r="C23" s="49">
        <v>1347</v>
      </c>
      <c r="D23" s="49">
        <v>1517</v>
      </c>
      <c r="E23" s="49">
        <v>1413</v>
      </c>
      <c r="F23" s="49">
        <v>1512</v>
      </c>
      <c r="G23" s="49">
        <v>1533</v>
      </c>
      <c r="H23" s="49">
        <v>1522</v>
      </c>
      <c r="I23" s="49">
        <v>1488</v>
      </c>
      <c r="J23" s="49">
        <v>1452</v>
      </c>
      <c r="K23" s="79">
        <v>1466</v>
      </c>
      <c r="L23" s="96">
        <v>1443</v>
      </c>
      <c r="M23" s="96">
        <v>1528</v>
      </c>
      <c r="N23" s="98">
        <v>1350</v>
      </c>
      <c r="O23" s="98">
        <v>1268</v>
      </c>
      <c r="P23" s="131">
        <v>1302</v>
      </c>
      <c r="Q23" s="92">
        <v>1310</v>
      </c>
      <c r="R23" s="98">
        <v>1276</v>
      </c>
    </row>
    <row r="24" spans="1:18" s="53" customFormat="1" ht="18.75" customHeight="1">
      <c r="A24" s="53" t="s">
        <v>129</v>
      </c>
      <c r="B24" s="54">
        <f t="shared" ref="B24:G24" si="4">SUM(B20:B23)</f>
        <v>5465</v>
      </c>
      <c r="C24" s="54">
        <f t="shared" si="4"/>
        <v>5165</v>
      </c>
      <c r="D24" s="54">
        <f t="shared" si="4"/>
        <v>5331</v>
      </c>
      <c r="E24" s="54">
        <f t="shared" si="4"/>
        <v>5194</v>
      </c>
      <c r="F24" s="54">
        <f t="shared" si="4"/>
        <v>5235</v>
      </c>
      <c r="G24" s="54">
        <f t="shared" si="4"/>
        <v>5176</v>
      </c>
      <c r="H24" s="54">
        <f t="shared" ref="H24:M24" si="5">SUM(H20:H23)</f>
        <v>5129</v>
      </c>
      <c r="I24" s="54">
        <f t="shared" si="5"/>
        <v>5013</v>
      </c>
      <c r="J24" s="54">
        <f t="shared" si="5"/>
        <v>4869</v>
      </c>
      <c r="K24" s="75">
        <f t="shared" si="5"/>
        <v>4828</v>
      </c>
      <c r="L24" s="94">
        <f t="shared" si="5"/>
        <v>4748</v>
      </c>
      <c r="M24" s="94">
        <f t="shared" si="5"/>
        <v>4821</v>
      </c>
      <c r="N24" s="121">
        <f>SUM(N20:N23)</f>
        <v>4627</v>
      </c>
      <c r="O24" s="121">
        <f>SUM(O20:O23)</f>
        <v>4498</v>
      </c>
      <c r="P24" s="121">
        <f>SUM(P20:P23)</f>
        <v>4472</v>
      </c>
      <c r="Q24" s="121">
        <f>SUM(Q20:Q23)</f>
        <v>4475</v>
      </c>
      <c r="R24" s="121">
        <f>SUM(R20:R23)</f>
        <v>4358</v>
      </c>
    </row>
    <row r="25" spans="1:18" s="53" customFormat="1" ht="18.75" customHeight="1">
      <c r="B25" s="54"/>
      <c r="C25" s="54"/>
      <c r="D25" s="54"/>
      <c r="E25" s="54"/>
      <c r="F25" s="54"/>
      <c r="G25" s="54"/>
      <c r="H25" s="54"/>
      <c r="I25" s="54"/>
      <c r="J25" s="54"/>
      <c r="K25" s="75"/>
      <c r="L25" s="94"/>
      <c r="N25" s="100"/>
      <c r="O25" s="100"/>
    </row>
    <row r="26" spans="1:18" s="53" customFormat="1" ht="18.75" customHeight="1">
      <c r="A26" s="53" t="s">
        <v>132</v>
      </c>
      <c r="B26" s="54"/>
      <c r="C26" s="54"/>
      <c r="D26" s="54"/>
      <c r="E26" s="54"/>
      <c r="F26" s="54"/>
      <c r="G26" s="54"/>
      <c r="H26" s="54"/>
      <c r="I26" s="54"/>
      <c r="J26" s="54"/>
      <c r="K26" s="75"/>
      <c r="L26" s="94"/>
      <c r="N26" s="100"/>
      <c r="O26" s="100"/>
    </row>
    <row r="27" spans="1:18" ht="18.75" customHeight="1">
      <c r="A27" s="48" t="s">
        <v>99</v>
      </c>
      <c r="B27" s="49">
        <v>6078</v>
      </c>
      <c r="C27" s="49">
        <v>5912</v>
      </c>
      <c r="D27" s="49">
        <v>5903</v>
      </c>
      <c r="E27" s="49">
        <v>5754</v>
      </c>
      <c r="F27" s="49">
        <v>5604</v>
      </c>
      <c r="G27" s="49">
        <v>5481</v>
      </c>
      <c r="H27" s="49">
        <v>5415</v>
      </c>
      <c r="I27" s="49">
        <v>5247</v>
      </c>
      <c r="J27" s="49">
        <v>5142</v>
      </c>
      <c r="K27" s="79">
        <v>4981</v>
      </c>
      <c r="L27" s="93">
        <v>4880</v>
      </c>
      <c r="M27" s="93">
        <v>4781</v>
      </c>
      <c r="N27" s="98">
        <v>4641</v>
      </c>
      <c r="O27" s="98">
        <v>4505</v>
      </c>
      <c r="P27" s="133">
        <v>4415</v>
      </c>
      <c r="Q27" s="92">
        <v>4306</v>
      </c>
      <c r="R27" s="92">
        <v>4135</v>
      </c>
    </row>
    <row r="28" spans="1:18" ht="18.75" customHeight="1">
      <c r="A28" s="48" t="s">
        <v>117</v>
      </c>
      <c r="B28" s="49">
        <v>9921</v>
      </c>
      <c r="C28" s="49">
        <v>9796</v>
      </c>
      <c r="D28" s="49">
        <v>9699</v>
      </c>
      <c r="E28" s="49">
        <v>9509</v>
      </c>
      <c r="F28" s="49">
        <v>9409</v>
      </c>
      <c r="G28" s="49">
        <v>9297</v>
      </c>
      <c r="H28" s="49">
        <v>9224</v>
      </c>
      <c r="I28" s="49">
        <v>9151</v>
      </c>
      <c r="J28" s="49">
        <v>8985</v>
      </c>
      <c r="K28" s="79">
        <v>8850</v>
      </c>
      <c r="L28" s="93">
        <v>8717</v>
      </c>
      <c r="M28" s="93">
        <v>8480</v>
      </c>
      <c r="N28" s="98">
        <v>8412</v>
      </c>
      <c r="O28" s="98">
        <v>8193</v>
      </c>
      <c r="P28" s="134">
        <v>8031</v>
      </c>
      <c r="Q28" s="92">
        <v>7785</v>
      </c>
      <c r="R28" s="92">
        <v>7658</v>
      </c>
    </row>
    <row r="29" spans="1:18" s="53" customFormat="1" ht="18.75" customHeight="1">
      <c r="A29" s="53" t="s">
        <v>129</v>
      </c>
      <c r="B29" s="54">
        <f t="shared" ref="B29:G29" si="6">SUM(B27:B28)</f>
        <v>15999</v>
      </c>
      <c r="C29" s="54">
        <f t="shared" si="6"/>
        <v>15708</v>
      </c>
      <c r="D29" s="54">
        <f t="shared" si="6"/>
        <v>15602</v>
      </c>
      <c r="E29" s="54">
        <f t="shared" si="6"/>
        <v>15263</v>
      </c>
      <c r="F29" s="54">
        <f t="shared" si="6"/>
        <v>15013</v>
      </c>
      <c r="G29" s="54">
        <f t="shared" si="6"/>
        <v>14778</v>
      </c>
      <c r="H29" s="54">
        <f t="shared" ref="H29:M29" si="7">SUM(H27:H28)</f>
        <v>14639</v>
      </c>
      <c r="I29" s="54">
        <f t="shared" si="7"/>
        <v>14398</v>
      </c>
      <c r="J29" s="54">
        <f t="shared" si="7"/>
        <v>14127</v>
      </c>
      <c r="K29" s="75">
        <f t="shared" si="7"/>
        <v>13831</v>
      </c>
      <c r="L29" s="94">
        <f t="shared" si="7"/>
        <v>13597</v>
      </c>
      <c r="M29" s="94">
        <f t="shared" si="7"/>
        <v>13261</v>
      </c>
      <c r="N29" s="121">
        <f>SUM(N27:N28)</f>
        <v>13053</v>
      </c>
      <c r="O29" s="121">
        <f>SUM(O27:O28)</f>
        <v>12698</v>
      </c>
      <c r="P29" s="121">
        <f>SUM(P27:P28)</f>
        <v>12446</v>
      </c>
      <c r="Q29" s="121">
        <f>SUM(Q27:Q28)</f>
        <v>12091</v>
      </c>
      <c r="R29" s="121">
        <f>SUM(R27:R28)</f>
        <v>11793</v>
      </c>
    </row>
    <row r="30" spans="1:18" ht="18.75" customHeight="1">
      <c r="C30" s="49"/>
      <c r="E30" s="49"/>
      <c r="F30" s="49"/>
      <c r="G30" s="49"/>
      <c r="H30" s="49"/>
      <c r="I30" s="49"/>
      <c r="J30" s="49"/>
      <c r="K30" s="79"/>
      <c r="L30" s="95"/>
      <c r="N30" s="98"/>
      <c r="O30" s="98"/>
    </row>
    <row r="31" spans="1:18" ht="18.75" customHeight="1">
      <c r="A31" s="53" t="s">
        <v>133</v>
      </c>
      <c r="C31" s="49"/>
      <c r="E31" s="49"/>
      <c r="F31" s="49"/>
      <c r="G31" s="49"/>
      <c r="H31" s="49"/>
      <c r="I31" s="49"/>
      <c r="J31" s="49"/>
      <c r="K31" s="79"/>
      <c r="L31" s="95"/>
      <c r="N31" s="98"/>
      <c r="O31" s="98"/>
    </row>
    <row r="32" spans="1:18" ht="18.75" customHeight="1">
      <c r="A32" s="48" t="s">
        <v>112</v>
      </c>
      <c r="B32" s="49">
        <v>2293</v>
      </c>
      <c r="C32" s="49">
        <v>2609</v>
      </c>
      <c r="D32" s="49">
        <v>2631</v>
      </c>
      <c r="E32" s="49">
        <f>2244+325</f>
        <v>2569</v>
      </c>
      <c r="F32" s="49">
        <v>2570</v>
      </c>
      <c r="G32" s="49">
        <v>2562</v>
      </c>
      <c r="H32" s="49">
        <v>2521</v>
      </c>
      <c r="I32" s="49">
        <v>2513</v>
      </c>
      <c r="J32" s="49">
        <v>2473</v>
      </c>
      <c r="K32" s="79">
        <v>2412</v>
      </c>
      <c r="L32" s="93">
        <v>2384</v>
      </c>
      <c r="M32" s="93">
        <v>2398</v>
      </c>
      <c r="N32" s="98">
        <v>2395</v>
      </c>
      <c r="O32" s="98">
        <v>2351</v>
      </c>
      <c r="P32" s="135">
        <v>2313</v>
      </c>
      <c r="Q32" s="92">
        <v>2277</v>
      </c>
      <c r="R32" s="92">
        <v>2253</v>
      </c>
    </row>
    <row r="33" spans="1:18" ht="18.75" customHeight="1">
      <c r="A33" s="48" t="s">
        <v>160</v>
      </c>
      <c r="B33" s="49">
        <v>328</v>
      </c>
      <c r="C33" s="49" t="s">
        <v>159</v>
      </c>
      <c r="D33" s="49" t="s">
        <v>159</v>
      </c>
      <c r="E33" s="49" t="s">
        <v>159</v>
      </c>
      <c r="F33" s="49" t="s">
        <v>159</v>
      </c>
      <c r="G33" s="49" t="s">
        <v>159</v>
      </c>
      <c r="H33" s="49" t="s">
        <v>159</v>
      </c>
      <c r="I33" s="49" t="s">
        <v>159</v>
      </c>
      <c r="J33" s="49" t="s">
        <v>159</v>
      </c>
      <c r="K33" s="79" t="s">
        <v>159</v>
      </c>
      <c r="L33" s="138" t="s">
        <v>159</v>
      </c>
      <c r="M33" s="138" t="s">
        <v>159</v>
      </c>
      <c r="N33" s="129" t="s">
        <v>159</v>
      </c>
      <c r="O33" s="129" t="s">
        <v>159</v>
      </c>
      <c r="P33" s="60" t="s">
        <v>159</v>
      </c>
      <c r="Q33" s="60" t="s">
        <v>159</v>
      </c>
      <c r="R33" s="60" t="s">
        <v>159</v>
      </c>
    </row>
    <row r="34" spans="1:18" s="53" customFormat="1" ht="18.75" customHeight="1">
      <c r="A34" s="53" t="s">
        <v>129</v>
      </c>
      <c r="B34" s="54">
        <f t="shared" ref="B34:G34" si="8">SUM(B32:B33)</f>
        <v>2621</v>
      </c>
      <c r="C34" s="54">
        <f t="shared" si="8"/>
        <v>2609</v>
      </c>
      <c r="D34" s="54">
        <f t="shared" si="8"/>
        <v>2631</v>
      </c>
      <c r="E34" s="54">
        <f t="shared" si="8"/>
        <v>2569</v>
      </c>
      <c r="F34" s="54">
        <f t="shared" si="8"/>
        <v>2570</v>
      </c>
      <c r="G34" s="54">
        <f t="shared" si="8"/>
        <v>2562</v>
      </c>
      <c r="H34" s="54">
        <f>SUM(H32:H33)</f>
        <v>2521</v>
      </c>
      <c r="I34" s="54">
        <f>SUM(I32:I33)</f>
        <v>2513</v>
      </c>
      <c r="J34" s="54">
        <f>SUM(J32:J33)</f>
        <v>2473</v>
      </c>
      <c r="K34" s="75">
        <f>SUM(K32:K33)</f>
        <v>2412</v>
      </c>
      <c r="L34" s="94">
        <f t="shared" ref="L34:R34" si="9">L32</f>
        <v>2384</v>
      </c>
      <c r="M34" s="94">
        <f t="shared" si="9"/>
        <v>2398</v>
      </c>
      <c r="N34" s="121">
        <f t="shared" si="9"/>
        <v>2395</v>
      </c>
      <c r="O34" s="121">
        <f t="shared" si="9"/>
        <v>2351</v>
      </c>
      <c r="P34" s="121">
        <f t="shared" si="9"/>
        <v>2313</v>
      </c>
      <c r="Q34" s="121">
        <f t="shared" si="9"/>
        <v>2277</v>
      </c>
      <c r="R34" s="121">
        <f t="shared" si="9"/>
        <v>2253</v>
      </c>
    </row>
    <row r="35" spans="1:18" ht="18.75" customHeight="1">
      <c r="C35" s="49"/>
      <c r="E35" s="49"/>
      <c r="F35" s="49"/>
      <c r="G35" s="49"/>
      <c r="H35" s="49"/>
      <c r="I35" s="49"/>
      <c r="J35" s="49"/>
      <c r="K35" s="79"/>
      <c r="L35" s="93"/>
      <c r="N35" s="98"/>
      <c r="O35" s="98"/>
    </row>
    <row r="36" spans="1:18" ht="18.75" customHeight="1">
      <c r="A36" s="53" t="s">
        <v>134</v>
      </c>
      <c r="C36" s="49"/>
      <c r="E36" s="49"/>
      <c r="F36" s="49"/>
      <c r="G36" s="49"/>
      <c r="H36" s="49"/>
      <c r="I36" s="49"/>
      <c r="J36" s="49"/>
      <c r="K36" s="79"/>
      <c r="L36" s="93"/>
      <c r="N36" s="98"/>
      <c r="O36" s="98"/>
    </row>
    <row r="37" spans="1:18" ht="18.75" customHeight="1">
      <c r="A37" s="48" t="s">
        <v>146</v>
      </c>
      <c r="B37" s="49">
        <v>2430</v>
      </c>
      <c r="C37" s="49">
        <v>2419</v>
      </c>
      <c r="D37" s="49">
        <v>2435</v>
      </c>
      <c r="E37" s="49">
        <v>2416</v>
      </c>
      <c r="F37" s="49">
        <v>2383</v>
      </c>
      <c r="G37" s="49">
        <v>2362</v>
      </c>
      <c r="H37" s="49">
        <v>2353</v>
      </c>
      <c r="I37" s="49">
        <v>2342</v>
      </c>
      <c r="J37" s="49">
        <v>2370</v>
      </c>
      <c r="K37" s="79">
        <v>2407</v>
      </c>
      <c r="L37" s="93">
        <v>2400</v>
      </c>
      <c r="M37" s="93">
        <v>2357</v>
      </c>
      <c r="N37" s="98">
        <v>2305</v>
      </c>
      <c r="O37" s="98">
        <v>2291</v>
      </c>
      <c r="P37" s="96">
        <v>2288</v>
      </c>
      <c r="Q37" s="92">
        <v>2256</v>
      </c>
      <c r="R37" s="92">
        <v>2218</v>
      </c>
    </row>
    <row r="38" spans="1:18" ht="18.75" customHeight="1">
      <c r="A38" s="48" t="s">
        <v>147</v>
      </c>
      <c r="B38" s="49">
        <v>1493</v>
      </c>
      <c r="C38" s="49">
        <v>1496</v>
      </c>
      <c r="D38" s="49">
        <v>1529</v>
      </c>
      <c r="E38" s="49">
        <v>1518</v>
      </c>
      <c r="F38" s="49">
        <v>1533</v>
      </c>
      <c r="G38" s="49">
        <v>1525</v>
      </c>
      <c r="H38" s="49">
        <v>1538</v>
      </c>
      <c r="I38" s="49">
        <v>1549</v>
      </c>
      <c r="J38" s="49">
        <v>1550</v>
      </c>
      <c r="K38" s="79">
        <v>1510</v>
      </c>
      <c r="L38" s="93">
        <v>1469</v>
      </c>
      <c r="M38" s="93">
        <v>1414</v>
      </c>
      <c r="N38" s="98">
        <v>1355</v>
      </c>
      <c r="O38" s="98">
        <v>1327</v>
      </c>
      <c r="P38" s="135">
        <v>1237</v>
      </c>
      <c r="Q38" s="92">
        <v>1208</v>
      </c>
      <c r="R38" s="92">
        <v>1200</v>
      </c>
    </row>
    <row r="39" spans="1:18" s="53" customFormat="1" ht="18.75" customHeight="1">
      <c r="A39" s="53" t="s">
        <v>129</v>
      </c>
      <c r="B39" s="54">
        <f t="shared" ref="B39:G39" si="10">SUM(B37:B38)</f>
        <v>3923</v>
      </c>
      <c r="C39" s="54">
        <f t="shared" si="10"/>
        <v>3915</v>
      </c>
      <c r="D39" s="54">
        <f t="shared" si="10"/>
        <v>3964</v>
      </c>
      <c r="E39" s="54">
        <f t="shared" si="10"/>
        <v>3934</v>
      </c>
      <c r="F39" s="54">
        <f t="shared" si="10"/>
        <v>3916</v>
      </c>
      <c r="G39" s="54">
        <f t="shared" si="10"/>
        <v>3887</v>
      </c>
      <c r="H39" s="54">
        <f t="shared" ref="H39:M39" si="11">SUM(H37:H38)</f>
        <v>3891</v>
      </c>
      <c r="I39" s="54">
        <f t="shared" si="11"/>
        <v>3891</v>
      </c>
      <c r="J39" s="54">
        <f t="shared" si="11"/>
        <v>3920</v>
      </c>
      <c r="K39" s="75">
        <f t="shared" si="11"/>
        <v>3917</v>
      </c>
      <c r="L39" s="94">
        <f t="shared" si="11"/>
        <v>3869</v>
      </c>
      <c r="M39" s="94">
        <f t="shared" si="11"/>
        <v>3771</v>
      </c>
      <c r="N39" s="121">
        <f>SUM(N37:N38)</f>
        <v>3660</v>
      </c>
      <c r="O39" s="100">
        <f>SUM(O37:O38)</f>
        <v>3618</v>
      </c>
      <c r="P39" s="100">
        <f>SUM(P37:P38)</f>
        <v>3525</v>
      </c>
      <c r="Q39" s="100">
        <f>SUM(Q37:Q38)</f>
        <v>3464</v>
      </c>
      <c r="R39" s="100">
        <f>SUM(R37:R38)</f>
        <v>3418</v>
      </c>
    </row>
    <row r="40" spans="1:18" ht="18.75" customHeight="1">
      <c r="C40" s="49"/>
      <c r="E40" s="49"/>
      <c r="F40" s="49"/>
      <c r="G40" s="49"/>
      <c r="H40" s="49"/>
      <c r="I40" s="49"/>
      <c r="J40" s="49"/>
      <c r="K40" s="79"/>
      <c r="L40" s="93"/>
      <c r="N40" s="98"/>
      <c r="O40" s="98"/>
    </row>
    <row r="41" spans="1:18" ht="18.75" customHeight="1">
      <c r="A41" s="53" t="s">
        <v>135</v>
      </c>
      <c r="C41" s="49"/>
      <c r="E41" s="49"/>
      <c r="F41" s="49"/>
      <c r="G41" s="49"/>
      <c r="H41" s="49"/>
      <c r="I41" s="49"/>
      <c r="J41" s="49"/>
      <c r="K41" s="79"/>
      <c r="L41" s="93"/>
      <c r="N41" s="98"/>
      <c r="O41" s="98"/>
    </row>
    <row r="42" spans="1:18" ht="18.75" customHeight="1">
      <c r="A42" s="48" t="s">
        <v>47</v>
      </c>
      <c r="B42" s="49">
        <v>386</v>
      </c>
      <c r="C42" s="49">
        <v>386</v>
      </c>
      <c r="D42" s="49">
        <v>389</v>
      </c>
      <c r="E42" s="49">
        <v>395</v>
      </c>
      <c r="F42" s="49">
        <v>386</v>
      </c>
      <c r="G42" s="49">
        <v>400</v>
      </c>
      <c r="H42" s="49">
        <v>405</v>
      </c>
      <c r="I42" s="49">
        <v>413</v>
      </c>
      <c r="J42" s="49">
        <v>423</v>
      </c>
      <c r="K42" s="79">
        <v>422</v>
      </c>
      <c r="L42" s="93">
        <v>433</v>
      </c>
      <c r="M42" s="93">
        <v>440</v>
      </c>
      <c r="N42" s="98">
        <v>439</v>
      </c>
      <c r="O42" s="98">
        <v>420</v>
      </c>
      <c r="P42" s="96">
        <v>408</v>
      </c>
      <c r="Q42" s="98">
        <v>392</v>
      </c>
      <c r="R42" s="98">
        <v>367</v>
      </c>
    </row>
    <row r="43" spans="1:18" ht="18.75" customHeight="1">
      <c r="A43" s="48" t="s">
        <v>53</v>
      </c>
      <c r="B43" s="49">
        <v>11245</v>
      </c>
      <c r="C43" s="49">
        <v>11088</v>
      </c>
      <c r="D43" s="49">
        <v>11080</v>
      </c>
      <c r="E43" s="49">
        <v>10890</v>
      </c>
      <c r="F43" s="49">
        <f>E43-171</f>
        <v>10719</v>
      </c>
      <c r="G43" s="49">
        <v>10490</v>
      </c>
      <c r="H43" s="49">
        <v>10308</v>
      </c>
      <c r="I43" s="49">
        <v>10129</v>
      </c>
      <c r="J43" s="49">
        <v>9979</v>
      </c>
      <c r="K43" s="79">
        <v>9713</v>
      </c>
      <c r="L43" s="93">
        <v>9601</v>
      </c>
      <c r="M43" s="93">
        <v>9358</v>
      </c>
      <c r="N43" s="98">
        <v>9149</v>
      </c>
      <c r="O43" s="98">
        <v>8912</v>
      </c>
      <c r="P43" s="132">
        <v>8567</v>
      </c>
      <c r="Q43" s="98">
        <v>8246</v>
      </c>
      <c r="R43" s="98">
        <v>7976</v>
      </c>
    </row>
    <row r="44" spans="1:18" ht="18.75" customHeight="1">
      <c r="A44" s="48" t="s">
        <v>103</v>
      </c>
      <c r="B44" s="49">
        <v>5624</v>
      </c>
      <c r="C44" s="49">
        <v>5570</v>
      </c>
      <c r="D44" s="49">
        <v>5495</v>
      </c>
      <c r="E44" s="49">
        <v>5368</v>
      </c>
      <c r="F44" s="49">
        <v>5317</v>
      </c>
      <c r="G44" s="49">
        <v>5187</v>
      </c>
      <c r="H44" s="49">
        <v>5049</v>
      </c>
      <c r="I44" s="49">
        <v>5020</v>
      </c>
      <c r="J44" s="49">
        <v>4918</v>
      </c>
      <c r="K44" s="79">
        <v>4827</v>
      </c>
      <c r="L44" s="93">
        <v>4761</v>
      </c>
      <c r="M44" s="93">
        <v>4628</v>
      </c>
      <c r="N44" s="122">
        <v>4480</v>
      </c>
      <c r="O44" s="98">
        <v>4352</v>
      </c>
      <c r="P44" s="98">
        <v>4231</v>
      </c>
      <c r="Q44" s="98">
        <v>4152</v>
      </c>
      <c r="R44" s="98">
        <v>4025</v>
      </c>
    </row>
    <row r="45" spans="1:18" s="53" customFormat="1" ht="18.75" customHeight="1">
      <c r="A45" s="53" t="s">
        <v>129</v>
      </c>
      <c r="B45" s="54">
        <f t="shared" ref="B45:G45" si="12">SUM(B42:B44)</f>
        <v>17255</v>
      </c>
      <c r="C45" s="54">
        <f t="shared" si="12"/>
        <v>17044</v>
      </c>
      <c r="D45" s="54">
        <f t="shared" si="12"/>
        <v>16964</v>
      </c>
      <c r="E45" s="54">
        <f t="shared" si="12"/>
        <v>16653</v>
      </c>
      <c r="F45" s="54">
        <f t="shared" si="12"/>
        <v>16422</v>
      </c>
      <c r="G45" s="54">
        <f t="shared" si="12"/>
        <v>16077</v>
      </c>
      <c r="H45" s="54">
        <f t="shared" ref="H45:M45" si="13">SUM(H42:H44)</f>
        <v>15762</v>
      </c>
      <c r="I45" s="54">
        <f t="shared" si="13"/>
        <v>15562</v>
      </c>
      <c r="J45" s="54">
        <f t="shared" si="13"/>
        <v>15320</v>
      </c>
      <c r="K45" s="75">
        <f t="shared" si="13"/>
        <v>14962</v>
      </c>
      <c r="L45" s="94">
        <f t="shared" si="13"/>
        <v>14795</v>
      </c>
      <c r="M45" s="94">
        <f t="shared" si="13"/>
        <v>14426</v>
      </c>
      <c r="N45" s="121">
        <f>SUM(N42:N44)</f>
        <v>14068</v>
      </c>
      <c r="O45" s="100">
        <f>SUM(O42:O44)</f>
        <v>13684</v>
      </c>
      <c r="P45" s="100">
        <f>SUM(P42:P44)</f>
        <v>13206</v>
      </c>
      <c r="Q45" s="100">
        <f>SUM(Q42:Q44)</f>
        <v>12790</v>
      </c>
      <c r="R45" s="100">
        <f>SUM(R42:R44)</f>
        <v>12368</v>
      </c>
    </row>
    <row r="46" spans="1:18" ht="18.75" customHeight="1">
      <c r="C46" s="49"/>
      <c r="E46" s="49"/>
      <c r="F46" s="49"/>
      <c r="G46" s="49"/>
      <c r="H46" s="49"/>
      <c r="I46" s="49"/>
      <c r="J46" s="49"/>
      <c r="K46" s="79"/>
      <c r="L46" s="93"/>
      <c r="N46" s="98"/>
      <c r="O46" s="98"/>
    </row>
    <row r="47" spans="1:18" ht="18.75" customHeight="1">
      <c r="A47" s="53" t="s">
        <v>139</v>
      </c>
      <c r="C47" s="49"/>
      <c r="E47" s="49"/>
      <c r="F47" s="49"/>
      <c r="G47" s="49"/>
      <c r="H47" s="49"/>
      <c r="I47" s="49"/>
      <c r="J47" s="49"/>
      <c r="K47" s="79"/>
      <c r="L47" s="93"/>
      <c r="N47" s="98"/>
      <c r="O47" s="98"/>
    </row>
    <row r="48" spans="1:18" ht="18.75" customHeight="1">
      <c r="A48" s="48" t="s">
        <v>148</v>
      </c>
      <c r="B48" s="49">
        <v>155</v>
      </c>
      <c r="C48" s="49">
        <v>157</v>
      </c>
      <c r="D48" s="49">
        <v>154</v>
      </c>
      <c r="E48" s="49">
        <v>152</v>
      </c>
      <c r="F48" s="49">
        <v>138</v>
      </c>
      <c r="G48" s="49">
        <v>142</v>
      </c>
      <c r="H48" s="49">
        <v>148</v>
      </c>
      <c r="I48" s="49">
        <v>139</v>
      </c>
      <c r="J48" s="49">
        <v>146</v>
      </c>
      <c r="K48" s="79">
        <v>138</v>
      </c>
      <c r="L48" s="93">
        <v>126</v>
      </c>
      <c r="M48" s="93">
        <v>127</v>
      </c>
      <c r="N48" s="98">
        <v>122</v>
      </c>
      <c r="O48" s="98">
        <v>122</v>
      </c>
      <c r="P48" s="92">
        <v>120</v>
      </c>
      <c r="Q48" s="92">
        <v>121</v>
      </c>
      <c r="R48" s="92">
        <v>114</v>
      </c>
    </row>
    <row r="49" spans="1:18" ht="18.75" customHeight="1">
      <c r="A49" s="48" t="s">
        <v>59</v>
      </c>
      <c r="B49" s="49">
        <v>809</v>
      </c>
      <c r="C49" s="49">
        <v>780</v>
      </c>
      <c r="D49" s="49">
        <v>770</v>
      </c>
      <c r="E49" s="49">
        <v>801</v>
      </c>
      <c r="F49" s="49">
        <v>834</v>
      </c>
      <c r="G49" s="49">
        <v>834</v>
      </c>
      <c r="H49" s="49">
        <v>820</v>
      </c>
      <c r="I49" s="49">
        <v>807</v>
      </c>
      <c r="J49" s="49">
        <v>802</v>
      </c>
      <c r="K49" s="79">
        <v>772</v>
      </c>
      <c r="L49" s="93">
        <v>770</v>
      </c>
      <c r="M49" s="93">
        <v>764</v>
      </c>
      <c r="N49" s="98">
        <v>789</v>
      </c>
      <c r="O49" s="98">
        <v>788</v>
      </c>
      <c r="P49" s="92">
        <v>778</v>
      </c>
      <c r="Q49" s="92">
        <v>785</v>
      </c>
      <c r="R49" s="92">
        <v>754</v>
      </c>
    </row>
    <row r="50" spans="1:18" s="53" customFormat="1" ht="18.75" customHeight="1">
      <c r="A50" s="53" t="s">
        <v>129</v>
      </c>
      <c r="B50" s="54">
        <f t="shared" ref="B50:G50" si="14">SUM(B48:B49)</f>
        <v>964</v>
      </c>
      <c r="C50" s="54">
        <f t="shared" si="14"/>
        <v>937</v>
      </c>
      <c r="D50" s="54">
        <f t="shared" si="14"/>
        <v>924</v>
      </c>
      <c r="E50" s="54">
        <f t="shared" si="14"/>
        <v>953</v>
      </c>
      <c r="F50" s="54">
        <f t="shared" si="14"/>
        <v>972</v>
      </c>
      <c r="G50" s="54">
        <f t="shared" si="14"/>
        <v>976</v>
      </c>
      <c r="H50" s="54">
        <f t="shared" ref="H50:M50" si="15">SUM(H48:H49)</f>
        <v>968</v>
      </c>
      <c r="I50" s="54">
        <f t="shared" si="15"/>
        <v>946</v>
      </c>
      <c r="J50" s="54">
        <f t="shared" si="15"/>
        <v>948</v>
      </c>
      <c r="K50" s="75">
        <f t="shared" si="15"/>
        <v>910</v>
      </c>
      <c r="L50" s="94">
        <f t="shared" si="15"/>
        <v>896</v>
      </c>
      <c r="M50" s="94">
        <f t="shared" si="15"/>
        <v>891</v>
      </c>
      <c r="N50" s="121">
        <f>SUM(N48:N49)</f>
        <v>911</v>
      </c>
      <c r="O50" s="100">
        <f>SUM(O48:O49)</f>
        <v>910</v>
      </c>
      <c r="P50" s="100">
        <f>SUM(P48:P49)</f>
        <v>898</v>
      </c>
      <c r="Q50" s="100">
        <f>SUM(Q48:Q49)</f>
        <v>906</v>
      </c>
      <c r="R50" s="100">
        <f>SUM(R48:R49)</f>
        <v>868</v>
      </c>
    </row>
    <row r="51" spans="1:18" ht="18.75" customHeight="1">
      <c r="C51" s="49"/>
      <c r="E51" s="49"/>
      <c r="F51" s="49"/>
      <c r="G51" s="49"/>
      <c r="H51" s="49"/>
      <c r="I51" s="49"/>
      <c r="J51" s="49"/>
      <c r="K51" s="79"/>
      <c r="L51" s="93"/>
      <c r="N51" s="98"/>
      <c r="O51" s="98"/>
    </row>
    <row r="52" spans="1:18" ht="18.75" customHeight="1">
      <c r="A52" s="53" t="s">
        <v>140</v>
      </c>
      <c r="C52" s="49"/>
      <c r="E52" s="49"/>
      <c r="F52" s="49"/>
      <c r="G52" s="49"/>
      <c r="H52" s="49"/>
      <c r="I52" s="49"/>
      <c r="J52" s="49"/>
      <c r="K52" s="79"/>
      <c r="L52" s="93"/>
      <c r="N52" s="98"/>
      <c r="O52" s="98"/>
    </row>
    <row r="53" spans="1:18" ht="18.75" customHeight="1">
      <c r="A53" s="137" t="s">
        <v>176</v>
      </c>
      <c r="B53" s="49" t="s">
        <v>159</v>
      </c>
      <c r="C53" s="49" t="s">
        <v>159</v>
      </c>
      <c r="D53" s="49" t="s">
        <v>159</v>
      </c>
      <c r="E53" s="49" t="s">
        <v>159</v>
      </c>
      <c r="F53" s="49" t="s">
        <v>159</v>
      </c>
      <c r="G53" s="49" t="s">
        <v>159</v>
      </c>
      <c r="H53" s="49" t="s">
        <v>159</v>
      </c>
      <c r="I53" s="49" t="s">
        <v>159</v>
      </c>
      <c r="J53" s="49" t="s">
        <v>159</v>
      </c>
      <c r="K53" s="79" t="s">
        <v>159</v>
      </c>
      <c r="L53" s="138" t="s">
        <v>159</v>
      </c>
      <c r="M53" s="60" t="s">
        <v>159</v>
      </c>
      <c r="N53" s="129" t="s">
        <v>159</v>
      </c>
      <c r="O53" s="129" t="s">
        <v>159</v>
      </c>
      <c r="P53" s="60" t="s">
        <v>159</v>
      </c>
      <c r="Q53" s="48">
        <v>757</v>
      </c>
      <c r="R53" s="48">
        <v>753</v>
      </c>
    </row>
    <row r="54" spans="1:18" ht="18.75" customHeight="1">
      <c r="A54" s="48" t="s">
        <v>105</v>
      </c>
      <c r="B54" s="49">
        <v>1838</v>
      </c>
      <c r="C54" s="49">
        <v>1810</v>
      </c>
      <c r="D54" s="49">
        <v>1775</v>
      </c>
      <c r="E54" s="49">
        <v>1737</v>
      </c>
      <c r="F54" s="49">
        <v>1739</v>
      </c>
      <c r="G54" s="49">
        <v>1724</v>
      </c>
      <c r="H54" s="49">
        <v>1734</v>
      </c>
      <c r="I54" s="49">
        <v>1737</v>
      </c>
      <c r="J54" s="49">
        <v>1746</v>
      </c>
      <c r="K54" s="79">
        <v>1710</v>
      </c>
      <c r="L54" s="93">
        <v>1681</v>
      </c>
      <c r="M54" s="93">
        <v>1628</v>
      </c>
      <c r="N54" s="98">
        <v>1600</v>
      </c>
      <c r="O54" s="98">
        <v>1598</v>
      </c>
      <c r="P54" s="98">
        <v>1535</v>
      </c>
      <c r="Q54" s="98">
        <v>1508</v>
      </c>
      <c r="R54" s="98">
        <v>1432</v>
      </c>
    </row>
    <row r="55" spans="1:18" ht="18.75" customHeight="1">
      <c r="A55" s="48" t="s">
        <v>149</v>
      </c>
      <c r="B55" s="49">
        <v>1961</v>
      </c>
      <c r="C55" s="49">
        <v>1984</v>
      </c>
      <c r="D55" s="49">
        <v>1945</v>
      </c>
      <c r="E55" s="49">
        <v>1924</v>
      </c>
      <c r="F55" s="49">
        <v>1869</v>
      </c>
      <c r="G55" s="49">
        <v>1826</v>
      </c>
      <c r="H55" s="49">
        <v>1774</v>
      </c>
      <c r="I55" s="49">
        <v>1792</v>
      </c>
      <c r="J55" s="49">
        <v>1783</v>
      </c>
      <c r="K55" s="79">
        <v>1768</v>
      </c>
      <c r="L55" s="93">
        <v>1755</v>
      </c>
      <c r="M55" s="93">
        <v>1717</v>
      </c>
      <c r="N55" s="98">
        <v>1674</v>
      </c>
      <c r="O55" s="98">
        <v>1631</v>
      </c>
      <c r="P55" s="92">
        <v>1592</v>
      </c>
      <c r="Q55" s="92">
        <v>1561</v>
      </c>
      <c r="R55" s="92">
        <v>1515</v>
      </c>
    </row>
    <row r="56" spans="1:18" ht="18.75" customHeight="1">
      <c r="A56" s="48" t="s">
        <v>214</v>
      </c>
      <c r="B56" s="49">
        <v>597</v>
      </c>
      <c r="C56" s="49">
        <v>615</v>
      </c>
      <c r="D56" s="49">
        <v>611</v>
      </c>
      <c r="E56" s="49">
        <v>627</v>
      </c>
      <c r="F56" s="49">
        <v>636</v>
      </c>
      <c r="G56" s="49">
        <v>648</v>
      </c>
      <c r="H56" s="49">
        <v>661</v>
      </c>
      <c r="I56" s="49">
        <v>644</v>
      </c>
      <c r="J56" s="49">
        <v>634</v>
      </c>
      <c r="K56" s="79">
        <v>653</v>
      </c>
      <c r="L56" s="93">
        <v>652</v>
      </c>
      <c r="M56" s="93">
        <v>646</v>
      </c>
      <c r="N56" s="98">
        <v>639</v>
      </c>
      <c r="O56" s="98">
        <v>634</v>
      </c>
      <c r="P56" s="92">
        <v>622</v>
      </c>
      <c r="Q56" s="136" t="s">
        <v>159</v>
      </c>
      <c r="R56" s="60" t="s">
        <v>159</v>
      </c>
    </row>
    <row r="57" spans="1:18" ht="18.75" customHeight="1">
      <c r="A57" s="48" t="s">
        <v>213</v>
      </c>
      <c r="B57" s="49">
        <v>196</v>
      </c>
      <c r="C57" s="49">
        <v>201</v>
      </c>
      <c r="D57" s="49">
        <v>201</v>
      </c>
      <c r="E57" s="49">
        <v>197</v>
      </c>
      <c r="F57" s="49">
        <v>196</v>
      </c>
      <c r="G57" s="49">
        <v>181</v>
      </c>
      <c r="H57" s="49">
        <v>169</v>
      </c>
      <c r="I57" s="49">
        <v>187</v>
      </c>
      <c r="J57" s="49">
        <v>187</v>
      </c>
      <c r="K57" s="79">
        <v>173</v>
      </c>
      <c r="L57" s="93">
        <v>168</v>
      </c>
      <c r="M57" s="93">
        <v>168</v>
      </c>
      <c r="N57" s="98">
        <v>170</v>
      </c>
      <c r="O57" s="98">
        <v>161</v>
      </c>
      <c r="P57" s="48">
        <v>155</v>
      </c>
      <c r="Q57" s="60" t="s">
        <v>159</v>
      </c>
      <c r="R57" s="60" t="s">
        <v>159</v>
      </c>
    </row>
    <row r="58" spans="1:18" s="53" customFormat="1" ht="18.75" customHeight="1">
      <c r="A58" s="53" t="s">
        <v>129</v>
      </c>
      <c r="B58" s="54">
        <f t="shared" ref="B58:G58" si="16">SUM(B54:B57)</f>
        <v>4592</v>
      </c>
      <c r="C58" s="54">
        <f t="shared" si="16"/>
        <v>4610</v>
      </c>
      <c r="D58" s="54">
        <f t="shared" si="16"/>
        <v>4532</v>
      </c>
      <c r="E58" s="54">
        <f t="shared" si="16"/>
        <v>4485</v>
      </c>
      <c r="F58" s="54">
        <f t="shared" si="16"/>
        <v>4440</v>
      </c>
      <c r="G58" s="54">
        <f t="shared" si="16"/>
        <v>4379</v>
      </c>
      <c r="H58" s="54">
        <f t="shared" ref="H58:M58" si="17">SUM(H54:H57)</f>
        <v>4338</v>
      </c>
      <c r="I58" s="54">
        <f t="shared" si="17"/>
        <v>4360</v>
      </c>
      <c r="J58" s="54">
        <f t="shared" si="17"/>
        <v>4350</v>
      </c>
      <c r="K58" s="75">
        <f t="shared" si="17"/>
        <v>4304</v>
      </c>
      <c r="L58" s="94">
        <f t="shared" si="17"/>
        <v>4256</v>
      </c>
      <c r="M58" s="94">
        <f t="shared" si="17"/>
        <v>4159</v>
      </c>
      <c r="N58" s="121">
        <f>SUM(N54:N57)</f>
        <v>4083</v>
      </c>
      <c r="O58" s="100">
        <f>SUM(O54:O57)</f>
        <v>4024</v>
      </c>
      <c r="P58" s="100">
        <f>SUM(P54:P57)</f>
        <v>3904</v>
      </c>
      <c r="Q58" s="100">
        <f>SUM(Q53:Q57)</f>
        <v>3826</v>
      </c>
      <c r="R58" s="100">
        <f>SUM(R53:R57)</f>
        <v>3700</v>
      </c>
    </row>
    <row r="59" spans="1:18" ht="18.75" customHeight="1">
      <c r="C59" s="49"/>
      <c r="E59" s="49"/>
      <c r="F59" s="49"/>
      <c r="G59" s="49"/>
      <c r="H59" s="49"/>
      <c r="I59" s="49"/>
      <c r="J59" s="49"/>
      <c r="K59" s="79"/>
      <c r="L59" s="93"/>
      <c r="N59" s="98"/>
      <c r="O59" s="98"/>
    </row>
    <row r="60" spans="1:18" ht="18.75" customHeight="1">
      <c r="A60" s="53" t="s">
        <v>141</v>
      </c>
      <c r="C60" s="49"/>
      <c r="E60" s="49"/>
      <c r="F60" s="49"/>
      <c r="G60" s="49"/>
      <c r="H60" s="49"/>
      <c r="I60" s="49"/>
      <c r="J60" s="49"/>
      <c r="K60" s="79"/>
      <c r="L60" s="93"/>
      <c r="N60" s="98"/>
      <c r="O60" s="98"/>
    </row>
    <row r="61" spans="1:18" ht="18.75" customHeight="1">
      <c r="A61" s="48" t="s">
        <v>86</v>
      </c>
      <c r="B61" s="49">
        <v>180</v>
      </c>
      <c r="C61" s="49">
        <v>179</v>
      </c>
      <c r="D61" s="49">
        <v>188</v>
      </c>
      <c r="E61" s="49">
        <v>195</v>
      </c>
      <c r="F61" s="49">
        <v>194</v>
      </c>
      <c r="G61" s="49">
        <v>204</v>
      </c>
      <c r="H61" s="49">
        <v>200</v>
      </c>
      <c r="I61" s="49">
        <v>192</v>
      </c>
      <c r="J61" s="49">
        <v>198</v>
      </c>
      <c r="K61" s="79">
        <v>193</v>
      </c>
      <c r="L61" s="96">
        <v>196</v>
      </c>
      <c r="M61" s="96">
        <v>187</v>
      </c>
      <c r="N61" s="98">
        <v>182</v>
      </c>
      <c r="O61" s="98">
        <v>177</v>
      </c>
      <c r="P61" s="92">
        <v>172</v>
      </c>
      <c r="Q61" s="92">
        <v>159</v>
      </c>
      <c r="R61" s="92">
        <v>159</v>
      </c>
    </row>
    <row r="62" spans="1:18" ht="18.75" customHeight="1">
      <c r="A62" s="48" t="s">
        <v>109</v>
      </c>
      <c r="B62" s="49">
        <v>1530</v>
      </c>
      <c r="C62" s="49">
        <v>1522</v>
      </c>
      <c r="D62" s="49">
        <v>1499</v>
      </c>
      <c r="E62" s="49">
        <v>1525</v>
      </c>
      <c r="F62" s="49">
        <v>1488</v>
      </c>
      <c r="G62" s="49">
        <v>1470</v>
      </c>
      <c r="H62" s="49">
        <v>1489</v>
      </c>
      <c r="I62" s="49">
        <v>1495</v>
      </c>
      <c r="J62" s="49">
        <v>1498</v>
      </c>
      <c r="K62" s="79">
        <v>1495</v>
      </c>
      <c r="L62" s="93">
        <v>1497</v>
      </c>
      <c r="M62" s="93">
        <v>1484</v>
      </c>
      <c r="N62" s="98">
        <v>1472</v>
      </c>
      <c r="O62" s="98">
        <v>1464</v>
      </c>
      <c r="P62" s="92">
        <v>1433</v>
      </c>
      <c r="Q62" s="92">
        <v>1417</v>
      </c>
      <c r="R62" s="92">
        <v>1402</v>
      </c>
    </row>
    <row r="63" spans="1:18" s="53" customFormat="1" ht="18.75" customHeight="1">
      <c r="A63" s="53" t="s">
        <v>129</v>
      </c>
      <c r="B63" s="54">
        <f t="shared" ref="B63:G63" si="18">SUM(B61:B62)</f>
        <v>1710</v>
      </c>
      <c r="C63" s="54">
        <f t="shared" si="18"/>
        <v>1701</v>
      </c>
      <c r="D63" s="54">
        <f t="shared" si="18"/>
        <v>1687</v>
      </c>
      <c r="E63" s="54">
        <f t="shared" si="18"/>
        <v>1720</v>
      </c>
      <c r="F63" s="54">
        <f t="shared" si="18"/>
        <v>1682</v>
      </c>
      <c r="G63" s="54">
        <f t="shared" si="18"/>
        <v>1674</v>
      </c>
      <c r="H63" s="54">
        <f t="shared" ref="H63:M63" si="19">SUM(H61:H62)</f>
        <v>1689</v>
      </c>
      <c r="I63" s="54">
        <f t="shared" si="19"/>
        <v>1687</v>
      </c>
      <c r="J63" s="54">
        <f t="shared" si="19"/>
        <v>1696</v>
      </c>
      <c r="K63" s="75">
        <f t="shared" si="19"/>
        <v>1688</v>
      </c>
      <c r="L63" s="94">
        <f t="shared" si="19"/>
        <v>1693</v>
      </c>
      <c r="M63" s="94">
        <f t="shared" si="19"/>
        <v>1671</v>
      </c>
      <c r="N63" s="121">
        <f>SUM(N61:N62)</f>
        <v>1654</v>
      </c>
      <c r="O63" s="100">
        <f>SUM(O61:O62)</f>
        <v>1641</v>
      </c>
      <c r="P63" s="100">
        <f>SUM(P61:P62)</f>
        <v>1605</v>
      </c>
      <c r="Q63" s="100">
        <f>SUM(Q61:Q62)</f>
        <v>1576</v>
      </c>
      <c r="R63" s="100">
        <f>SUM(R61:R62)</f>
        <v>1561</v>
      </c>
    </row>
    <row r="64" spans="1:18" s="53" customFormat="1" ht="18.75" customHeight="1">
      <c r="B64" s="54"/>
      <c r="C64" s="54"/>
      <c r="D64" s="54"/>
      <c r="E64" s="67"/>
      <c r="F64" s="68"/>
      <c r="G64" s="68"/>
      <c r="H64" s="68"/>
      <c r="I64" s="68"/>
      <c r="J64" s="68"/>
      <c r="K64" s="80"/>
      <c r="L64" s="97"/>
      <c r="N64" s="100"/>
    </row>
    <row r="65" spans="1:18" s="53" customFormat="1" ht="18.75" customHeight="1">
      <c r="B65" s="54"/>
      <c r="C65" s="54"/>
      <c r="D65" s="54"/>
      <c r="E65" s="67"/>
      <c r="F65" s="68"/>
      <c r="G65" s="68"/>
      <c r="H65" s="68"/>
      <c r="I65" s="68"/>
      <c r="J65" s="68"/>
      <c r="K65" s="80"/>
      <c r="L65" s="97"/>
      <c r="N65" s="100"/>
    </row>
    <row r="66" spans="1:18" ht="18.75" customHeight="1">
      <c r="E66" s="60"/>
      <c r="F66" s="69"/>
      <c r="G66" s="69"/>
      <c r="H66" s="69"/>
      <c r="I66" s="69"/>
      <c r="J66" s="69"/>
      <c r="K66" s="81"/>
      <c r="L66" s="95"/>
      <c r="N66" s="98"/>
    </row>
    <row r="67" spans="1:18" ht="18.75" customHeight="1">
      <c r="E67" s="60"/>
      <c r="F67" s="69"/>
      <c r="G67" s="69"/>
      <c r="H67" s="69"/>
      <c r="I67" s="69"/>
      <c r="J67" s="69"/>
      <c r="K67" s="81"/>
      <c r="L67" s="95"/>
      <c r="N67" s="98"/>
    </row>
    <row r="68" spans="1:18" ht="18.75" customHeight="1">
      <c r="E68" s="60"/>
      <c r="F68" s="69"/>
      <c r="G68" s="69"/>
      <c r="H68" s="69"/>
      <c r="I68" s="69"/>
      <c r="J68" s="69"/>
      <c r="K68" s="81"/>
      <c r="L68" s="95"/>
      <c r="N68" s="98"/>
    </row>
    <row r="69" spans="1:18" ht="18.75" customHeight="1">
      <c r="A69" s="53" t="s">
        <v>142</v>
      </c>
      <c r="E69" s="60"/>
      <c r="F69" s="69"/>
      <c r="G69" s="69"/>
      <c r="H69" s="69"/>
      <c r="I69" s="69"/>
      <c r="J69" s="69"/>
      <c r="K69" s="81"/>
      <c r="L69" s="95"/>
      <c r="N69" s="98"/>
    </row>
    <row r="70" spans="1:18" ht="18.75" customHeight="1">
      <c r="E70" s="60"/>
      <c r="F70" s="69"/>
      <c r="G70" s="69"/>
      <c r="H70" s="69"/>
      <c r="I70" s="69"/>
      <c r="J70" s="69"/>
      <c r="K70" s="81"/>
      <c r="L70" s="95"/>
      <c r="N70" s="98"/>
    </row>
    <row r="71" spans="1:18" ht="18.75" customHeight="1">
      <c r="A71" s="53" t="str">
        <f>A11</f>
        <v>SOLOTHURN</v>
      </c>
      <c r="B71" s="54">
        <f t="shared" ref="B71:G71" si="20">B13</f>
        <v>11129</v>
      </c>
      <c r="C71" s="54">
        <f t="shared" si="20"/>
        <v>11013</v>
      </c>
      <c r="D71" s="54">
        <f t="shared" si="20"/>
        <v>10857</v>
      </c>
      <c r="E71" s="54">
        <f t="shared" si="20"/>
        <v>10855</v>
      </c>
      <c r="F71" s="54">
        <f t="shared" si="20"/>
        <v>10811</v>
      </c>
      <c r="G71" s="54">
        <f t="shared" si="20"/>
        <v>10690</v>
      </c>
      <c r="H71" s="54">
        <f t="shared" ref="H71:M71" si="21">H13</f>
        <v>10591</v>
      </c>
      <c r="I71" s="54">
        <f t="shared" si="21"/>
        <v>10371</v>
      </c>
      <c r="J71" s="54">
        <f t="shared" si="21"/>
        <v>10097</v>
      </c>
      <c r="K71" s="75">
        <f t="shared" si="21"/>
        <v>9885</v>
      </c>
      <c r="L71" s="75">
        <f t="shared" si="21"/>
        <v>9651</v>
      </c>
      <c r="M71" s="75">
        <f t="shared" si="21"/>
        <v>9398</v>
      </c>
      <c r="N71" s="99">
        <f>N13</f>
        <v>9142</v>
      </c>
      <c r="O71" s="99">
        <f>O13</f>
        <v>8796</v>
      </c>
      <c r="P71" s="99">
        <f>P13</f>
        <v>8624</v>
      </c>
      <c r="Q71" s="99">
        <f>Q13</f>
        <v>8374</v>
      </c>
      <c r="R71" s="99">
        <f>R13</f>
        <v>8087</v>
      </c>
    </row>
    <row r="72" spans="1:18" ht="18.75" customHeight="1">
      <c r="A72" s="53" t="str">
        <f>A15</f>
        <v>LEBERN</v>
      </c>
      <c r="B72" s="54">
        <f t="shared" ref="B72:G72" si="22">B17</f>
        <v>7111</v>
      </c>
      <c r="C72" s="54">
        <f t="shared" si="22"/>
        <v>6937</v>
      </c>
      <c r="D72" s="54">
        <f t="shared" si="22"/>
        <v>6825</v>
      </c>
      <c r="E72" s="54">
        <f t="shared" si="22"/>
        <v>6686</v>
      </c>
      <c r="F72" s="54">
        <f t="shared" si="22"/>
        <v>6511</v>
      </c>
      <c r="G72" s="54">
        <f t="shared" si="22"/>
        <v>6368</v>
      </c>
      <c r="H72" s="54">
        <f t="shared" ref="H72:M72" si="23">H17</f>
        <v>6255</v>
      </c>
      <c r="I72" s="54">
        <f t="shared" si="23"/>
        <v>5849</v>
      </c>
      <c r="J72" s="54">
        <f t="shared" si="23"/>
        <v>5815</v>
      </c>
      <c r="K72" s="75">
        <f t="shared" si="23"/>
        <v>5885</v>
      </c>
      <c r="L72" s="75">
        <f t="shared" si="23"/>
        <v>5725</v>
      </c>
      <c r="M72" s="75">
        <f t="shared" si="23"/>
        <v>5606</v>
      </c>
      <c r="N72" s="99">
        <f>N17</f>
        <v>5472</v>
      </c>
      <c r="O72" s="99">
        <f>O17</f>
        <v>5287</v>
      </c>
      <c r="P72" s="99">
        <f>P17</f>
        <v>5075</v>
      </c>
      <c r="Q72" s="99">
        <f>Q17</f>
        <v>4901</v>
      </c>
      <c r="R72" s="99">
        <f>R17</f>
        <v>4753</v>
      </c>
    </row>
    <row r="73" spans="1:18" ht="18.75" customHeight="1">
      <c r="A73" s="53" t="str">
        <f>A19</f>
        <v>BUCHEGGBERG</v>
      </c>
      <c r="B73" s="54">
        <f t="shared" ref="B73:G73" si="24">B24</f>
        <v>5465</v>
      </c>
      <c r="C73" s="54">
        <f t="shared" si="24"/>
        <v>5165</v>
      </c>
      <c r="D73" s="54">
        <f t="shared" si="24"/>
        <v>5331</v>
      </c>
      <c r="E73" s="54">
        <f t="shared" si="24"/>
        <v>5194</v>
      </c>
      <c r="F73" s="54">
        <f t="shared" si="24"/>
        <v>5235</v>
      </c>
      <c r="G73" s="54">
        <f t="shared" si="24"/>
        <v>5176</v>
      </c>
      <c r="H73" s="54">
        <f t="shared" ref="H73:M73" si="25">H24</f>
        <v>5129</v>
      </c>
      <c r="I73" s="54">
        <f t="shared" si="25"/>
        <v>5013</v>
      </c>
      <c r="J73" s="54">
        <f t="shared" si="25"/>
        <v>4869</v>
      </c>
      <c r="K73" s="75">
        <f t="shared" si="25"/>
        <v>4828</v>
      </c>
      <c r="L73" s="75">
        <f t="shared" si="25"/>
        <v>4748</v>
      </c>
      <c r="M73" s="75">
        <f t="shared" si="25"/>
        <v>4821</v>
      </c>
      <c r="N73" s="99">
        <f>N24</f>
        <v>4627</v>
      </c>
      <c r="O73" s="99">
        <f>O24</f>
        <v>4498</v>
      </c>
      <c r="P73" s="99">
        <f>P24</f>
        <v>4472</v>
      </c>
      <c r="Q73" s="99">
        <f>Q24</f>
        <v>4475</v>
      </c>
      <c r="R73" s="99">
        <f>R24</f>
        <v>4358</v>
      </c>
    </row>
    <row r="74" spans="1:18" ht="18.75" customHeight="1">
      <c r="A74" s="53" t="str">
        <f>A26</f>
        <v>WASSERAMT</v>
      </c>
      <c r="B74" s="54">
        <f t="shared" ref="B74:G74" si="26">B29</f>
        <v>15999</v>
      </c>
      <c r="C74" s="54">
        <f t="shared" si="26"/>
        <v>15708</v>
      </c>
      <c r="D74" s="54">
        <f t="shared" si="26"/>
        <v>15602</v>
      </c>
      <c r="E74" s="54">
        <f t="shared" si="26"/>
        <v>15263</v>
      </c>
      <c r="F74" s="54">
        <f t="shared" si="26"/>
        <v>15013</v>
      </c>
      <c r="G74" s="54">
        <f t="shared" si="26"/>
        <v>14778</v>
      </c>
      <c r="H74" s="54">
        <f t="shared" ref="H74:M74" si="27">H29</f>
        <v>14639</v>
      </c>
      <c r="I74" s="54">
        <f t="shared" si="27"/>
        <v>14398</v>
      </c>
      <c r="J74" s="54">
        <f t="shared" si="27"/>
        <v>14127</v>
      </c>
      <c r="K74" s="75">
        <f t="shared" si="27"/>
        <v>13831</v>
      </c>
      <c r="L74" s="75">
        <f t="shared" si="27"/>
        <v>13597</v>
      </c>
      <c r="M74" s="75">
        <f t="shared" si="27"/>
        <v>13261</v>
      </c>
      <c r="N74" s="99">
        <f>N29</f>
        <v>13053</v>
      </c>
      <c r="O74" s="99">
        <f>O29</f>
        <v>12698</v>
      </c>
      <c r="P74" s="99">
        <f>P29</f>
        <v>12446</v>
      </c>
      <c r="Q74" s="99">
        <f>Q29</f>
        <v>12091</v>
      </c>
      <c r="R74" s="99">
        <f>R29</f>
        <v>11793</v>
      </c>
    </row>
    <row r="75" spans="1:18" ht="18.75" customHeight="1">
      <c r="A75" s="53" t="str">
        <f>A31</f>
        <v>THAL</v>
      </c>
      <c r="B75" s="54">
        <f t="shared" ref="B75:G75" si="28">B34</f>
        <v>2621</v>
      </c>
      <c r="C75" s="54">
        <f t="shared" si="28"/>
        <v>2609</v>
      </c>
      <c r="D75" s="54">
        <f t="shared" si="28"/>
        <v>2631</v>
      </c>
      <c r="E75" s="54">
        <f t="shared" si="28"/>
        <v>2569</v>
      </c>
      <c r="F75" s="54">
        <f t="shared" si="28"/>
        <v>2570</v>
      </c>
      <c r="G75" s="54">
        <f t="shared" si="28"/>
        <v>2562</v>
      </c>
      <c r="H75" s="54">
        <f t="shared" ref="H75:M75" si="29">H34</f>
        <v>2521</v>
      </c>
      <c r="I75" s="54">
        <f t="shared" si="29"/>
        <v>2513</v>
      </c>
      <c r="J75" s="54">
        <f t="shared" si="29"/>
        <v>2473</v>
      </c>
      <c r="K75" s="75">
        <f t="shared" si="29"/>
        <v>2412</v>
      </c>
      <c r="L75" s="75">
        <f t="shared" si="29"/>
        <v>2384</v>
      </c>
      <c r="M75" s="75">
        <f t="shared" si="29"/>
        <v>2398</v>
      </c>
      <c r="N75" s="99">
        <f>N34</f>
        <v>2395</v>
      </c>
      <c r="O75" s="99">
        <f>O34</f>
        <v>2351</v>
      </c>
      <c r="P75" s="99">
        <f>P34</f>
        <v>2313</v>
      </c>
      <c r="Q75" s="99">
        <f>Q34</f>
        <v>2277</v>
      </c>
      <c r="R75" s="99">
        <f>R34</f>
        <v>2253</v>
      </c>
    </row>
    <row r="76" spans="1:18" ht="18.75" customHeight="1">
      <c r="A76" s="53" t="str">
        <f>A36</f>
        <v>GÄU</v>
      </c>
      <c r="B76" s="54">
        <f t="shared" ref="B76:G76" si="30">B39</f>
        <v>3923</v>
      </c>
      <c r="C76" s="54">
        <f t="shared" si="30"/>
        <v>3915</v>
      </c>
      <c r="D76" s="54">
        <f t="shared" si="30"/>
        <v>3964</v>
      </c>
      <c r="E76" s="54">
        <f t="shared" si="30"/>
        <v>3934</v>
      </c>
      <c r="F76" s="54">
        <f t="shared" si="30"/>
        <v>3916</v>
      </c>
      <c r="G76" s="54">
        <f t="shared" si="30"/>
        <v>3887</v>
      </c>
      <c r="H76" s="54">
        <f t="shared" ref="H76:M76" si="31">H39</f>
        <v>3891</v>
      </c>
      <c r="I76" s="54">
        <f t="shared" si="31"/>
        <v>3891</v>
      </c>
      <c r="J76" s="54">
        <f t="shared" si="31"/>
        <v>3920</v>
      </c>
      <c r="K76" s="75">
        <f t="shared" si="31"/>
        <v>3917</v>
      </c>
      <c r="L76" s="75">
        <f t="shared" si="31"/>
        <v>3869</v>
      </c>
      <c r="M76" s="75">
        <f t="shared" si="31"/>
        <v>3771</v>
      </c>
      <c r="N76" s="99">
        <f>N39</f>
        <v>3660</v>
      </c>
      <c r="O76" s="99">
        <f>O39</f>
        <v>3618</v>
      </c>
      <c r="P76" s="99">
        <f>P39</f>
        <v>3525</v>
      </c>
      <c r="Q76" s="99">
        <f>Q39</f>
        <v>3464</v>
      </c>
      <c r="R76" s="99">
        <f>R39</f>
        <v>3418</v>
      </c>
    </row>
    <row r="77" spans="1:18" ht="18.75" customHeight="1">
      <c r="A77" s="53" t="str">
        <f>A41</f>
        <v>OLTEN</v>
      </c>
      <c r="B77" s="54">
        <f t="shared" ref="B77:G77" si="32">B45</f>
        <v>17255</v>
      </c>
      <c r="C77" s="54">
        <f t="shared" si="32"/>
        <v>17044</v>
      </c>
      <c r="D77" s="54">
        <f t="shared" si="32"/>
        <v>16964</v>
      </c>
      <c r="E77" s="54">
        <f t="shared" si="32"/>
        <v>16653</v>
      </c>
      <c r="F77" s="54">
        <f t="shared" si="32"/>
        <v>16422</v>
      </c>
      <c r="G77" s="54">
        <f t="shared" si="32"/>
        <v>16077</v>
      </c>
      <c r="H77" s="54">
        <f t="shared" ref="H77:M77" si="33">H45</f>
        <v>15762</v>
      </c>
      <c r="I77" s="54">
        <f t="shared" si="33"/>
        <v>15562</v>
      </c>
      <c r="J77" s="54">
        <f t="shared" si="33"/>
        <v>15320</v>
      </c>
      <c r="K77" s="75">
        <f t="shared" si="33"/>
        <v>14962</v>
      </c>
      <c r="L77" s="75">
        <f t="shared" si="33"/>
        <v>14795</v>
      </c>
      <c r="M77" s="75">
        <f t="shared" si="33"/>
        <v>14426</v>
      </c>
      <c r="N77" s="99">
        <f>N45</f>
        <v>14068</v>
      </c>
      <c r="O77" s="99">
        <f>O45</f>
        <v>13684</v>
      </c>
      <c r="P77" s="99">
        <f>P45</f>
        <v>13206</v>
      </c>
      <c r="Q77" s="99">
        <f>Q45</f>
        <v>12790</v>
      </c>
      <c r="R77" s="99">
        <f>R45</f>
        <v>12368</v>
      </c>
    </row>
    <row r="78" spans="1:18" ht="18.75" customHeight="1">
      <c r="A78" s="53" t="str">
        <f>A47</f>
        <v>GÖSGEN</v>
      </c>
      <c r="B78" s="54">
        <f t="shared" ref="B78:G78" si="34">B50</f>
        <v>964</v>
      </c>
      <c r="C78" s="54">
        <f t="shared" si="34"/>
        <v>937</v>
      </c>
      <c r="D78" s="54">
        <f t="shared" si="34"/>
        <v>924</v>
      </c>
      <c r="E78" s="54">
        <f t="shared" si="34"/>
        <v>953</v>
      </c>
      <c r="F78" s="54">
        <f t="shared" si="34"/>
        <v>972</v>
      </c>
      <c r="G78" s="54">
        <f t="shared" si="34"/>
        <v>976</v>
      </c>
      <c r="H78" s="54">
        <f t="shared" ref="H78:M78" si="35">H50</f>
        <v>968</v>
      </c>
      <c r="I78" s="54">
        <f t="shared" si="35"/>
        <v>946</v>
      </c>
      <c r="J78" s="54">
        <f t="shared" si="35"/>
        <v>948</v>
      </c>
      <c r="K78" s="75">
        <f t="shared" si="35"/>
        <v>910</v>
      </c>
      <c r="L78" s="75">
        <f t="shared" si="35"/>
        <v>896</v>
      </c>
      <c r="M78" s="75">
        <f t="shared" si="35"/>
        <v>891</v>
      </c>
      <c r="N78" s="99">
        <f>N50</f>
        <v>911</v>
      </c>
      <c r="O78" s="99">
        <f>O50</f>
        <v>910</v>
      </c>
      <c r="P78" s="99">
        <f>P50</f>
        <v>898</v>
      </c>
      <c r="Q78" s="99">
        <f>Q50</f>
        <v>906</v>
      </c>
      <c r="R78" s="99">
        <f>R50</f>
        <v>868</v>
      </c>
    </row>
    <row r="79" spans="1:18" ht="18.75" customHeight="1">
      <c r="A79" s="53" t="str">
        <f>A52</f>
        <v>DORNECK</v>
      </c>
      <c r="B79" s="54">
        <f t="shared" ref="B79:G79" si="36">B58</f>
        <v>4592</v>
      </c>
      <c r="C79" s="54">
        <f t="shared" si="36"/>
        <v>4610</v>
      </c>
      <c r="D79" s="54">
        <f t="shared" si="36"/>
        <v>4532</v>
      </c>
      <c r="E79" s="54">
        <f t="shared" si="36"/>
        <v>4485</v>
      </c>
      <c r="F79" s="54">
        <f t="shared" si="36"/>
        <v>4440</v>
      </c>
      <c r="G79" s="54">
        <f t="shared" si="36"/>
        <v>4379</v>
      </c>
      <c r="H79" s="54">
        <f t="shared" ref="H79:M79" si="37">H58</f>
        <v>4338</v>
      </c>
      <c r="I79" s="54">
        <f t="shared" si="37"/>
        <v>4360</v>
      </c>
      <c r="J79" s="54">
        <f t="shared" si="37"/>
        <v>4350</v>
      </c>
      <c r="K79" s="75">
        <f t="shared" si="37"/>
        <v>4304</v>
      </c>
      <c r="L79" s="75">
        <f t="shared" si="37"/>
        <v>4256</v>
      </c>
      <c r="M79" s="75">
        <f t="shared" si="37"/>
        <v>4159</v>
      </c>
      <c r="N79" s="99">
        <f>N58</f>
        <v>4083</v>
      </c>
      <c r="O79" s="99">
        <f>O58</f>
        <v>4024</v>
      </c>
      <c r="P79" s="99">
        <f>P58</f>
        <v>3904</v>
      </c>
      <c r="Q79" s="99">
        <f>Q58</f>
        <v>3826</v>
      </c>
      <c r="R79" s="99">
        <f>R58</f>
        <v>3700</v>
      </c>
    </row>
    <row r="80" spans="1:18" ht="18.75" customHeight="1">
      <c r="A80" s="53" t="str">
        <f>A60</f>
        <v>THIERSTEIN</v>
      </c>
      <c r="B80" s="54">
        <f t="shared" ref="B80:G80" si="38">B63</f>
        <v>1710</v>
      </c>
      <c r="C80" s="54">
        <f t="shared" si="38"/>
        <v>1701</v>
      </c>
      <c r="D80" s="54">
        <f t="shared" si="38"/>
        <v>1687</v>
      </c>
      <c r="E80" s="54">
        <f t="shared" si="38"/>
        <v>1720</v>
      </c>
      <c r="F80" s="54">
        <f t="shared" si="38"/>
        <v>1682</v>
      </c>
      <c r="G80" s="54">
        <f t="shared" si="38"/>
        <v>1674</v>
      </c>
      <c r="H80" s="54">
        <f t="shared" ref="H80:M80" si="39">H63</f>
        <v>1689</v>
      </c>
      <c r="I80" s="54">
        <f t="shared" si="39"/>
        <v>1687</v>
      </c>
      <c r="J80" s="54">
        <f t="shared" si="39"/>
        <v>1696</v>
      </c>
      <c r="K80" s="75">
        <f t="shared" si="39"/>
        <v>1688</v>
      </c>
      <c r="L80" s="75">
        <f t="shared" si="39"/>
        <v>1693</v>
      </c>
      <c r="M80" s="75">
        <f t="shared" si="39"/>
        <v>1671</v>
      </c>
      <c r="N80" s="99">
        <f>N63</f>
        <v>1654</v>
      </c>
      <c r="O80" s="99">
        <f>O63</f>
        <v>1641</v>
      </c>
      <c r="P80" s="99">
        <f>P63</f>
        <v>1605</v>
      </c>
      <c r="Q80" s="99">
        <f>Q63</f>
        <v>1576</v>
      </c>
      <c r="R80" s="99">
        <f>R63</f>
        <v>1561</v>
      </c>
    </row>
    <row r="81" spans="1:18" ht="18.75" customHeight="1">
      <c r="A81" s="53"/>
      <c r="B81" s="54"/>
      <c r="E81" s="60"/>
      <c r="F81" s="69"/>
      <c r="G81" s="69"/>
      <c r="H81" s="69"/>
      <c r="I81" s="69"/>
      <c r="J81" s="69"/>
      <c r="K81" s="81"/>
      <c r="L81" s="81"/>
      <c r="M81" s="81"/>
      <c r="N81" s="123"/>
      <c r="O81" s="123"/>
    </row>
    <row r="82" spans="1:18" ht="18.75" customHeight="1">
      <c r="A82" s="53" t="s">
        <v>143</v>
      </c>
      <c r="B82" s="54">
        <f t="shared" ref="B82:G82" si="40">SUM(B71:B80)</f>
        <v>70769</v>
      </c>
      <c r="C82" s="54">
        <f t="shared" si="40"/>
        <v>69639</v>
      </c>
      <c r="D82" s="54">
        <f t="shared" si="40"/>
        <v>69317</v>
      </c>
      <c r="E82" s="54">
        <f t="shared" si="40"/>
        <v>68312</v>
      </c>
      <c r="F82" s="54">
        <f t="shared" si="40"/>
        <v>67572</v>
      </c>
      <c r="G82" s="54">
        <f t="shared" si="40"/>
        <v>66567</v>
      </c>
      <c r="H82" s="54">
        <f t="shared" ref="H82:M82" si="41">SUM(H71:H80)</f>
        <v>65783</v>
      </c>
      <c r="I82" s="54">
        <f t="shared" si="41"/>
        <v>64590</v>
      </c>
      <c r="J82" s="54">
        <f t="shared" si="41"/>
        <v>63615</v>
      </c>
      <c r="K82" s="75">
        <f t="shared" si="41"/>
        <v>62622</v>
      </c>
      <c r="L82" s="75">
        <f t="shared" si="41"/>
        <v>61614</v>
      </c>
      <c r="M82" s="75">
        <f t="shared" si="41"/>
        <v>60402</v>
      </c>
      <c r="N82" s="75">
        <f>SUM(N71:N80)</f>
        <v>59065</v>
      </c>
      <c r="O82" s="75">
        <f>SUM(O71:O80)</f>
        <v>57507</v>
      </c>
      <c r="P82" s="75">
        <f>SUM(P71:P80)</f>
        <v>56068</v>
      </c>
      <c r="Q82" s="75">
        <f>SUM(Q71:Q80)</f>
        <v>54680</v>
      </c>
      <c r="R82" s="75">
        <f>SUM(R71:R80)</f>
        <v>53159</v>
      </c>
    </row>
    <row r="83" spans="1:18" ht="18.75" customHeight="1">
      <c r="E83" s="60"/>
      <c r="F83" s="69"/>
      <c r="G83" s="69"/>
      <c r="H83" s="69"/>
      <c r="I83" s="69"/>
      <c r="J83" s="69"/>
    </row>
    <row r="84" spans="1:18" ht="18.75" customHeight="1">
      <c r="A84" s="139" t="s">
        <v>177</v>
      </c>
      <c r="E84" s="60"/>
      <c r="F84" s="69"/>
      <c r="G84" s="69"/>
      <c r="H84" s="69"/>
      <c r="I84" s="69"/>
      <c r="J84" s="69"/>
    </row>
    <row r="85" spans="1:18" ht="18.75" customHeight="1">
      <c r="A85" s="48" t="s">
        <v>178</v>
      </c>
      <c r="B85" s="49">
        <f>SUM(B71:B74)</f>
        <v>39704</v>
      </c>
      <c r="C85" s="49">
        <f t="shared" ref="C85:R85" si="42">SUM(C71:C74)</f>
        <v>38823</v>
      </c>
      <c r="D85" s="49">
        <f t="shared" si="42"/>
        <v>38615</v>
      </c>
      <c r="E85" s="49">
        <f t="shared" si="42"/>
        <v>37998</v>
      </c>
      <c r="F85" s="49">
        <f t="shared" si="42"/>
        <v>37570</v>
      </c>
      <c r="G85" s="49">
        <f t="shared" si="42"/>
        <v>37012</v>
      </c>
      <c r="H85" s="49">
        <f t="shared" si="42"/>
        <v>36614</v>
      </c>
      <c r="I85" s="49">
        <f t="shared" si="42"/>
        <v>35631</v>
      </c>
      <c r="J85" s="49">
        <f t="shared" si="42"/>
        <v>34908</v>
      </c>
      <c r="K85" s="49">
        <f t="shared" si="42"/>
        <v>34429</v>
      </c>
      <c r="L85" s="49">
        <f t="shared" si="42"/>
        <v>33721</v>
      </c>
      <c r="M85" s="49">
        <f t="shared" si="42"/>
        <v>33086</v>
      </c>
      <c r="N85" s="49">
        <f t="shared" si="42"/>
        <v>32294</v>
      </c>
      <c r="O85" s="49">
        <f t="shared" si="42"/>
        <v>31279</v>
      </c>
      <c r="P85" s="49">
        <f t="shared" si="42"/>
        <v>30617</v>
      </c>
      <c r="Q85" s="49">
        <f t="shared" si="42"/>
        <v>29841</v>
      </c>
      <c r="R85" s="49">
        <f t="shared" si="42"/>
        <v>28991</v>
      </c>
    </row>
    <row r="86" spans="1:18" ht="18.75" customHeight="1">
      <c r="A86" s="48" t="s">
        <v>179</v>
      </c>
      <c r="B86" s="49">
        <f>SUM(B75:B80)</f>
        <v>31065</v>
      </c>
      <c r="C86" s="49">
        <f t="shared" ref="C86:R86" si="43">SUM(C75:C80)</f>
        <v>30816</v>
      </c>
      <c r="D86" s="49">
        <f t="shared" si="43"/>
        <v>30702</v>
      </c>
      <c r="E86" s="49">
        <f t="shared" si="43"/>
        <v>30314</v>
      </c>
      <c r="F86" s="49">
        <f t="shared" si="43"/>
        <v>30002</v>
      </c>
      <c r="G86" s="49">
        <f t="shared" si="43"/>
        <v>29555</v>
      </c>
      <c r="H86" s="49">
        <f t="shared" si="43"/>
        <v>29169</v>
      </c>
      <c r="I86" s="49">
        <f t="shared" si="43"/>
        <v>28959</v>
      </c>
      <c r="J86" s="49">
        <f t="shared" si="43"/>
        <v>28707</v>
      </c>
      <c r="K86" s="49">
        <f t="shared" si="43"/>
        <v>28193</v>
      </c>
      <c r="L86" s="49">
        <f t="shared" si="43"/>
        <v>27893</v>
      </c>
      <c r="M86" s="49">
        <f t="shared" si="43"/>
        <v>27316</v>
      </c>
      <c r="N86" s="49">
        <f t="shared" si="43"/>
        <v>26771</v>
      </c>
      <c r="O86" s="49">
        <f t="shared" si="43"/>
        <v>26228</v>
      </c>
      <c r="P86" s="49">
        <f t="shared" si="43"/>
        <v>25451</v>
      </c>
      <c r="Q86" s="49">
        <f t="shared" si="43"/>
        <v>24839</v>
      </c>
      <c r="R86" s="49">
        <f t="shared" si="43"/>
        <v>24168</v>
      </c>
    </row>
    <row r="87" spans="1:18" ht="18.75" customHeight="1">
      <c r="E87" s="60"/>
      <c r="F87" s="69"/>
      <c r="G87" s="69"/>
      <c r="H87" s="69"/>
      <c r="I87" s="69"/>
      <c r="J87" s="69"/>
    </row>
    <row r="88" spans="1:18" ht="18.75" customHeight="1">
      <c r="E88" s="60"/>
      <c r="F88" s="69"/>
      <c r="G88" s="69"/>
      <c r="H88" s="69"/>
      <c r="I88" s="69"/>
      <c r="J88" s="69"/>
    </row>
    <row r="89" spans="1:18" ht="18.75" customHeight="1">
      <c r="E89" s="60"/>
      <c r="F89" s="69"/>
      <c r="G89" s="69"/>
      <c r="H89" s="69"/>
      <c r="I89" s="69"/>
      <c r="J89" s="69"/>
    </row>
    <row r="90" spans="1:18" ht="18.75" customHeight="1">
      <c r="E90" s="60"/>
      <c r="F90" s="69"/>
      <c r="G90" s="69"/>
      <c r="H90" s="69"/>
      <c r="I90" s="69"/>
      <c r="J90" s="69"/>
    </row>
  </sheetData>
  <pageMargins left="0.39370078740157483" right="0.39370078740157483" top="0.39370078740157483" bottom="0.98425196850393704" header="0.51181102362204722" footer="0.51181102362204722"/>
  <pageSetup paperSize="9" scale="59" orientation="portrait" horizontalDpi="4294967292" verticalDpi="4294967292" r:id="rId1"/>
  <headerFooter alignWithMargins="0">
    <oddFooter>&amp;LH: 06 FA KG 2011&amp;C&amp;F&amp;R&amp;D</oddFooter>
  </headerFooter>
  <rowBreaks count="1" manualBreakCount="1">
    <brk id="64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zoomScaleNormal="100" workbookViewId="0">
      <selection activeCell="A5" sqref="A5"/>
    </sheetView>
  </sheetViews>
  <sheetFormatPr baseColWidth="10" defaultColWidth="11.5546875" defaultRowHeight="17.399999999999999"/>
  <cols>
    <col min="1" max="1" width="25.5546875" style="47" customWidth="1"/>
    <col min="2" max="2" width="15.6640625" style="43" hidden="1" customWidth="1"/>
    <col min="3" max="3" width="15.6640625" style="44" hidden="1" customWidth="1"/>
    <col min="4" max="4" width="15.6640625" style="43" hidden="1" customWidth="1"/>
    <col min="5" max="5" width="15.6640625" style="45" hidden="1" customWidth="1"/>
    <col min="6" max="10" width="15.6640625" style="46" hidden="1" customWidth="1"/>
    <col min="11" max="13" width="12.6640625" style="47" hidden="1" customWidth="1"/>
    <col min="14" max="14" width="15.88671875" style="124" hidden="1" customWidth="1"/>
    <col min="15" max="15" width="12.6640625" style="47" hidden="1" customWidth="1"/>
    <col min="16" max="18" width="12.6640625" style="47" bestFit="1" customWidth="1"/>
    <col min="19" max="16384" width="11.5546875" style="47"/>
  </cols>
  <sheetData>
    <row r="1" spans="1:18">
      <c r="A1" s="42" t="s">
        <v>120</v>
      </c>
    </row>
    <row r="2" spans="1:18">
      <c r="A2" s="42" t="s">
        <v>121</v>
      </c>
    </row>
    <row r="3" spans="1:18" s="48" customFormat="1" ht="15">
      <c r="B3" s="49"/>
      <c r="C3" s="50"/>
      <c r="D3" s="49"/>
      <c r="E3" s="51"/>
      <c r="F3" s="52"/>
      <c r="G3" s="52"/>
      <c r="H3" s="52"/>
      <c r="I3" s="52"/>
      <c r="J3" s="52"/>
      <c r="N3" s="92"/>
    </row>
    <row r="4" spans="1:18">
      <c r="A4" s="42" t="s">
        <v>215</v>
      </c>
    </row>
    <row r="5" spans="1:18">
      <c r="A5" s="53" t="s">
        <v>122</v>
      </c>
    </row>
    <row r="6" spans="1:18" s="48" customFormat="1" ht="15">
      <c r="B6" s="49"/>
      <c r="C6" s="50"/>
      <c r="D6" s="49"/>
      <c r="E6" s="51"/>
      <c r="F6" s="52"/>
      <c r="G6" s="52"/>
      <c r="H6" s="52"/>
      <c r="I6" s="52"/>
      <c r="J6" s="52"/>
      <c r="N6" s="92"/>
    </row>
    <row r="7" spans="1:18" s="48" customFormat="1" ht="15.6">
      <c r="A7" s="53" t="s">
        <v>123</v>
      </c>
      <c r="B7" s="54" t="s">
        <v>124</v>
      </c>
      <c r="C7" s="54" t="s">
        <v>124</v>
      </c>
      <c r="D7" s="54" t="s">
        <v>124</v>
      </c>
      <c r="E7" s="54" t="s">
        <v>124</v>
      </c>
      <c r="F7" s="54" t="s">
        <v>124</v>
      </c>
      <c r="G7" s="54" t="s">
        <v>124</v>
      </c>
      <c r="H7" s="54" t="s">
        <v>124</v>
      </c>
      <c r="I7" s="54" t="s">
        <v>124</v>
      </c>
      <c r="J7" s="54" t="s">
        <v>124</v>
      </c>
      <c r="K7" s="75" t="s">
        <v>124</v>
      </c>
      <c r="L7" s="75" t="s">
        <v>124</v>
      </c>
      <c r="M7" s="75" t="s">
        <v>124</v>
      </c>
      <c r="N7" s="75" t="s">
        <v>124</v>
      </c>
      <c r="O7" s="75" t="s">
        <v>124</v>
      </c>
      <c r="P7" s="75" t="s">
        <v>124</v>
      </c>
      <c r="Q7" s="75" t="s">
        <v>124</v>
      </c>
      <c r="R7" s="75" t="s">
        <v>124</v>
      </c>
    </row>
    <row r="8" spans="1:18" s="48" customFormat="1" ht="15.6">
      <c r="A8" s="53" t="s">
        <v>125</v>
      </c>
      <c r="B8" s="54" t="s">
        <v>126</v>
      </c>
      <c r="C8" s="54" t="s">
        <v>126</v>
      </c>
      <c r="D8" s="54" t="s">
        <v>126</v>
      </c>
      <c r="E8" s="54" t="s">
        <v>126</v>
      </c>
      <c r="F8" s="54" t="s">
        <v>126</v>
      </c>
      <c r="G8" s="54" t="s">
        <v>126</v>
      </c>
      <c r="H8" s="54" t="s">
        <v>126</v>
      </c>
      <c r="I8" s="54" t="s">
        <v>126</v>
      </c>
      <c r="J8" s="54" t="s">
        <v>126</v>
      </c>
      <c r="K8" s="75" t="s">
        <v>126</v>
      </c>
      <c r="L8" s="75" t="s">
        <v>126</v>
      </c>
      <c r="M8" s="75" t="s">
        <v>126</v>
      </c>
      <c r="N8" s="75" t="s">
        <v>126</v>
      </c>
      <c r="O8" s="75" t="s">
        <v>126</v>
      </c>
      <c r="P8" s="75" t="s">
        <v>126</v>
      </c>
      <c r="Q8" s="75" t="s">
        <v>126</v>
      </c>
      <c r="R8" s="75" t="s">
        <v>126</v>
      </c>
    </row>
    <row r="9" spans="1:18" s="48" customFormat="1" ht="15.6">
      <c r="A9" s="53" t="s">
        <v>127</v>
      </c>
      <c r="B9" s="55">
        <v>38717</v>
      </c>
      <c r="C9" s="55">
        <v>39082</v>
      </c>
      <c r="D9" s="55">
        <v>39447</v>
      </c>
      <c r="E9" s="55">
        <v>39813</v>
      </c>
      <c r="F9" s="55">
        <v>40178</v>
      </c>
      <c r="G9" s="55">
        <v>40543</v>
      </c>
      <c r="H9" s="55">
        <v>40908</v>
      </c>
      <c r="I9" s="55">
        <v>41274</v>
      </c>
      <c r="J9" s="55">
        <v>41639</v>
      </c>
      <c r="K9" s="76">
        <v>42004</v>
      </c>
      <c r="L9" s="76">
        <v>42035</v>
      </c>
      <c r="M9" s="76">
        <v>42400</v>
      </c>
      <c r="N9" s="76">
        <v>43100</v>
      </c>
      <c r="O9" s="76">
        <v>43465</v>
      </c>
      <c r="P9" s="76">
        <v>43830</v>
      </c>
      <c r="Q9" s="76">
        <v>44196</v>
      </c>
      <c r="R9" s="76">
        <v>44561</v>
      </c>
    </row>
    <row r="10" spans="1:18" s="48" customFormat="1" ht="15.6">
      <c r="A10" s="53"/>
      <c r="B10" s="55"/>
      <c r="C10" s="55"/>
      <c r="D10" s="55"/>
      <c r="E10" s="55"/>
      <c r="F10" s="55"/>
      <c r="G10" s="55"/>
      <c r="H10" s="55"/>
      <c r="I10" s="55"/>
      <c r="J10" s="55"/>
      <c r="K10" s="76"/>
      <c r="L10" s="76"/>
      <c r="N10" s="98"/>
      <c r="O10" s="92"/>
    </row>
    <row r="11" spans="1:18" s="48" customFormat="1" ht="15.6">
      <c r="A11" s="53" t="s">
        <v>128</v>
      </c>
      <c r="B11" s="56"/>
      <c r="C11" s="57"/>
      <c r="D11" s="56"/>
      <c r="E11" s="51"/>
      <c r="F11" s="52"/>
      <c r="G11" s="52"/>
      <c r="H11" s="52"/>
      <c r="I11" s="52"/>
      <c r="J11" s="52"/>
      <c r="K11" s="77"/>
      <c r="L11" s="77"/>
      <c r="N11" s="98"/>
      <c r="O11" s="92"/>
    </row>
    <row r="12" spans="1:18" s="48" customFormat="1" ht="15">
      <c r="A12" s="48" t="s">
        <v>4</v>
      </c>
      <c r="B12" s="49">
        <v>529</v>
      </c>
      <c r="C12" s="49">
        <v>522</v>
      </c>
      <c r="D12" s="49">
        <v>501</v>
      </c>
      <c r="E12" s="49">
        <v>482</v>
      </c>
      <c r="F12" s="56">
        <v>453</v>
      </c>
      <c r="G12" s="56">
        <v>437</v>
      </c>
      <c r="H12" s="56">
        <v>432</v>
      </c>
      <c r="I12" s="56">
        <v>417</v>
      </c>
      <c r="J12" s="56">
        <v>403</v>
      </c>
      <c r="K12" s="74">
        <v>398</v>
      </c>
      <c r="L12" s="74">
        <v>394</v>
      </c>
      <c r="M12" s="74">
        <v>382</v>
      </c>
      <c r="N12" s="98">
        <v>369</v>
      </c>
      <c r="O12" s="92">
        <v>361</v>
      </c>
      <c r="P12" s="92">
        <v>349</v>
      </c>
      <c r="Q12" s="92">
        <v>346</v>
      </c>
      <c r="R12" s="92">
        <v>340</v>
      </c>
    </row>
    <row r="13" spans="1:18" s="53" customFormat="1" ht="15.6">
      <c r="A13" s="53" t="s">
        <v>129</v>
      </c>
      <c r="B13" s="54">
        <f t="shared" ref="B13:G13" si="0">B12</f>
        <v>529</v>
      </c>
      <c r="C13" s="54">
        <f t="shared" si="0"/>
        <v>522</v>
      </c>
      <c r="D13" s="54">
        <f t="shared" si="0"/>
        <v>501</v>
      </c>
      <c r="E13" s="54">
        <f t="shared" si="0"/>
        <v>482</v>
      </c>
      <c r="F13" s="54">
        <f t="shared" si="0"/>
        <v>453</v>
      </c>
      <c r="G13" s="54">
        <f t="shared" si="0"/>
        <v>437</v>
      </c>
      <c r="H13" s="54">
        <f t="shared" ref="H13:M13" si="1">H12</f>
        <v>432</v>
      </c>
      <c r="I13" s="54">
        <f t="shared" si="1"/>
        <v>417</v>
      </c>
      <c r="J13" s="54">
        <f t="shared" si="1"/>
        <v>403</v>
      </c>
      <c r="K13" s="75">
        <f t="shared" si="1"/>
        <v>398</v>
      </c>
      <c r="L13" s="75">
        <f t="shared" si="1"/>
        <v>394</v>
      </c>
      <c r="M13" s="75">
        <f t="shared" si="1"/>
        <v>382</v>
      </c>
      <c r="N13" s="99">
        <f>N12</f>
        <v>369</v>
      </c>
      <c r="O13" s="99">
        <f>O12</f>
        <v>361</v>
      </c>
      <c r="P13" s="99">
        <f>P12</f>
        <v>349</v>
      </c>
      <c r="Q13" s="99">
        <f>Q12</f>
        <v>346</v>
      </c>
      <c r="R13" s="99">
        <f>R12</f>
        <v>340</v>
      </c>
    </row>
    <row r="14" spans="1:18" s="53" customFormat="1" ht="15.6">
      <c r="B14" s="54"/>
      <c r="C14" s="54"/>
      <c r="D14" s="54"/>
      <c r="E14" s="54"/>
      <c r="F14" s="58"/>
      <c r="G14" s="58"/>
      <c r="H14" s="58"/>
      <c r="I14" s="58"/>
      <c r="J14" s="58"/>
      <c r="K14" s="78"/>
      <c r="L14" s="78"/>
      <c r="N14" s="100"/>
      <c r="O14" s="5"/>
    </row>
    <row r="15" spans="1:18" s="48" customFormat="1" ht="15.6">
      <c r="A15" s="53" t="s">
        <v>130</v>
      </c>
      <c r="B15" s="49"/>
      <c r="C15" s="49"/>
      <c r="D15" s="49"/>
      <c r="E15" s="49"/>
      <c r="F15" s="56"/>
      <c r="G15" s="56"/>
      <c r="H15" s="56"/>
      <c r="I15" s="56"/>
      <c r="J15" s="56"/>
      <c r="K15" s="74"/>
      <c r="L15" s="74"/>
      <c r="N15" s="98"/>
      <c r="O15" s="92"/>
    </row>
    <row r="16" spans="1:18" s="48" customFormat="1" ht="15">
      <c r="A16" s="48" t="s">
        <v>5</v>
      </c>
      <c r="B16" s="49">
        <v>192</v>
      </c>
      <c r="C16" s="49">
        <v>166</v>
      </c>
      <c r="D16" s="59">
        <v>169</v>
      </c>
      <c r="E16" s="49">
        <v>156</v>
      </c>
      <c r="F16" s="56">
        <v>146</v>
      </c>
      <c r="G16" s="56">
        <v>151</v>
      </c>
      <c r="H16" s="56">
        <v>155</v>
      </c>
      <c r="I16" s="56">
        <v>154</v>
      </c>
      <c r="J16" s="56">
        <v>151</v>
      </c>
      <c r="K16" s="74">
        <v>163</v>
      </c>
      <c r="L16" s="74">
        <v>161</v>
      </c>
      <c r="M16" s="74">
        <v>159</v>
      </c>
      <c r="N16" s="91">
        <v>122</v>
      </c>
      <c r="O16" s="92">
        <v>117</v>
      </c>
      <c r="P16" s="92">
        <v>112</v>
      </c>
      <c r="Q16" s="98">
        <v>110</v>
      </c>
      <c r="R16" s="98">
        <v>106</v>
      </c>
    </row>
    <row r="17" spans="1:18" s="53" customFormat="1" ht="15.6">
      <c r="A17" s="53" t="s">
        <v>129</v>
      </c>
      <c r="B17" s="54">
        <f t="shared" ref="B17:G17" si="2">SUM(B16:B16)</f>
        <v>192</v>
      </c>
      <c r="C17" s="54">
        <f t="shared" si="2"/>
        <v>166</v>
      </c>
      <c r="D17" s="54">
        <f t="shared" si="2"/>
        <v>169</v>
      </c>
      <c r="E17" s="54">
        <f t="shared" si="2"/>
        <v>156</v>
      </c>
      <c r="F17" s="54">
        <f t="shared" si="2"/>
        <v>146</v>
      </c>
      <c r="G17" s="54">
        <f t="shared" si="2"/>
        <v>151</v>
      </c>
      <c r="H17" s="54">
        <f t="shared" ref="H17:M17" si="3">SUM(H16:H16)</f>
        <v>155</v>
      </c>
      <c r="I17" s="54">
        <f t="shared" si="3"/>
        <v>154</v>
      </c>
      <c r="J17" s="54">
        <f t="shared" si="3"/>
        <v>151</v>
      </c>
      <c r="K17" s="75">
        <f t="shared" si="3"/>
        <v>163</v>
      </c>
      <c r="L17" s="75">
        <f t="shared" si="3"/>
        <v>161</v>
      </c>
      <c r="M17" s="75">
        <f t="shared" si="3"/>
        <v>159</v>
      </c>
      <c r="N17" s="99">
        <f>SUM(N16:N16)</f>
        <v>122</v>
      </c>
      <c r="O17" s="99">
        <f>SUM(O16:O16)</f>
        <v>117</v>
      </c>
      <c r="P17" s="99">
        <f>SUM(P16:P16)</f>
        <v>112</v>
      </c>
      <c r="Q17" s="99">
        <f>SUM(Q16:Q16)</f>
        <v>110</v>
      </c>
      <c r="R17" s="99">
        <f>SUM(R16:R16)</f>
        <v>106</v>
      </c>
    </row>
    <row r="18" spans="1:18" s="53" customFormat="1" ht="15.6">
      <c r="B18" s="54"/>
      <c r="C18" s="54"/>
      <c r="D18" s="54"/>
      <c r="E18" s="54"/>
      <c r="F18" s="58"/>
      <c r="G18" s="58"/>
      <c r="H18" s="58"/>
      <c r="I18" s="58"/>
      <c r="J18" s="58"/>
      <c r="K18" s="78"/>
      <c r="L18" s="78"/>
      <c r="N18" s="100"/>
      <c r="O18" s="5"/>
    </row>
    <row r="19" spans="1:18" s="48" customFormat="1" ht="15.6">
      <c r="A19" s="53" t="s">
        <v>131</v>
      </c>
      <c r="B19" s="49"/>
      <c r="C19" s="49"/>
      <c r="D19" s="54"/>
      <c r="E19" s="49"/>
      <c r="F19" s="56"/>
      <c r="G19" s="56"/>
      <c r="H19" s="56"/>
      <c r="I19" s="56"/>
      <c r="J19" s="56"/>
      <c r="K19" s="74"/>
      <c r="L19" s="74"/>
      <c r="N19" s="98"/>
      <c r="O19" s="92"/>
    </row>
    <row r="20" spans="1:18" s="53" customFormat="1" ht="15.6">
      <c r="A20" s="53" t="s">
        <v>129</v>
      </c>
      <c r="B20" s="54">
        <v>0</v>
      </c>
      <c r="C20" s="54">
        <v>0</v>
      </c>
      <c r="D20" s="54">
        <v>0</v>
      </c>
      <c r="E20" s="54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78">
        <v>0</v>
      </c>
      <c r="L20" s="78">
        <v>0</v>
      </c>
      <c r="M20" s="53">
        <v>0</v>
      </c>
      <c r="N20" s="100">
        <v>0</v>
      </c>
      <c r="O20" s="100">
        <v>0</v>
      </c>
      <c r="P20" s="100">
        <v>0</v>
      </c>
      <c r="Q20" s="100">
        <v>0</v>
      </c>
      <c r="R20" s="100">
        <v>0</v>
      </c>
    </row>
    <row r="21" spans="1:18" s="53" customFormat="1" ht="15.6">
      <c r="B21" s="54"/>
      <c r="C21" s="54"/>
      <c r="D21" s="54"/>
      <c r="E21" s="54"/>
      <c r="F21" s="58"/>
      <c r="G21" s="58"/>
      <c r="H21" s="58"/>
      <c r="I21" s="58"/>
      <c r="J21" s="58"/>
      <c r="K21" s="78"/>
      <c r="L21" s="78"/>
      <c r="N21" s="100"/>
      <c r="O21" s="5"/>
    </row>
    <row r="22" spans="1:18" s="53" customFormat="1" ht="15.6">
      <c r="A22" s="53" t="s">
        <v>132</v>
      </c>
      <c r="B22" s="54"/>
      <c r="C22" s="54"/>
      <c r="D22" s="54"/>
      <c r="E22" s="54"/>
      <c r="F22" s="58"/>
      <c r="G22" s="58"/>
      <c r="H22" s="58"/>
      <c r="I22" s="58"/>
      <c r="J22" s="58"/>
      <c r="K22" s="78"/>
      <c r="L22" s="78"/>
      <c r="N22" s="100"/>
      <c r="O22" s="5"/>
    </row>
    <row r="23" spans="1:18" s="53" customFormat="1" ht="15.6">
      <c r="A23" s="53" t="s">
        <v>129</v>
      </c>
      <c r="B23" s="54">
        <v>0</v>
      </c>
      <c r="C23" s="54">
        <v>0</v>
      </c>
      <c r="D23" s="54">
        <v>0</v>
      </c>
      <c r="E23" s="54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78">
        <v>0</v>
      </c>
      <c r="L23" s="78">
        <v>0</v>
      </c>
      <c r="M23" s="53">
        <v>0</v>
      </c>
      <c r="N23" s="100">
        <v>0</v>
      </c>
      <c r="O23" s="100">
        <v>0</v>
      </c>
      <c r="P23" s="100">
        <v>0</v>
      </c>
      <c r="Q23" s="100">
        <v>0</v>
      </c>
      <c r="R23" s="100">
        <v>0</v>
      </c>
    </row>
    <row r="24" spans="1:18" s="48" customFormat="1" ht="15">
      <c r="B24" s="49"/>
      <c r="C24" s="49"/>
      <c r="D24" s="49"/>
      <c r="E24" s="49"/>
      <c r="F24" s="56"/>
      <c r="G24" s="56"/>
      <c r="H24" s="56"/>
      <c r="I24" s="56"/>
      <c r="J24" s="56"/>
      <c r="K24" s="74"/>
      <c r="L24" s="74"/>
      <c r="N24" s="98"/>
      <c r="O24" s="92"/>
      <c r="P24" s="92"/>
      <c r="Q24" s="92"/>
      <c r="R24" s="92"/>
    </row>
    <row r="25" spans="1:18" s="48" customFormat="1" ht="15.6">
      <c r="A25" s="53" t="s">
        <v>133</v>
      </c>
      <c r="B25" s="49"/>
      <c r="C25" s="49"/>
      <c r="D25" s="49"/>
      <c r="E25" s="49"/>
      <c r="F25" s="56"/>
      <c r="G25" s="56"/>
      <c r="H25" s="56"/>
      <c r="I25" s="56"/>
      <c r="J25" s="56"/>
      <c r="K25" s="74"/>
      <c r="L25" s="74"/>
      <c r="N25" s="98"/>
      <c r="O25" s="92"/>
      <c r="P25" s="92"/>
      <c r="Q25" s="92"/>
      <c r="R25" s="92"/>
    </row>
    <row r="26" spans="1:18" s="53" customFormat="1" ht="15.6">
      <c r="A26" s="53" t="s">
        <v>129</v>
      </c>
      <c r="B26" s="54">
        <v>0</v>
      </c>
      <c r="C26" s="54">
        <v>0</v>
      </c>
      <c r="D26" s="54">
        <v>0</v>
      </c>
      <c r="E26" s="54">
        <v>0</v>
      </c>
      <c r="F26" s="58">
        <v>0</v>
      </c>
      <c r="G26" s="58">
        <v>0</v>
      </c>
      <c r="H26" s="58">
        <v>0</v>
      </c>
      <c r="I26" s="58">
        <v>0</v>
      </c>
      <c r="J26" s="58">
        <v>0</v>
      </c>
      <c r="K26" s="78">
        <v>0</v>
      </c>
      <c r="L26" s="78">
        <v>0</v>
      </c>
      <c r="M26" s="53">
        <v>0</v>
      </c>
      <c r="N26" s="100">
        <v>0</v>
      </c>
      <c r="O26" s="100">
        <v>0</v>
      </c>
      <c r="P26" s="100">
        <v>0</v>
      </c>
      <c r="Q26" s="100">
        <v>0</v>
      </c>
      <c r="R26" s="100">
        <v>0</v>
      </c>
    </row>
    <row r="27" spans="1:18" s="48" customFormat="1" ht="15">
      <c r="B27" s="49"/>
      <c r="C27" s="49"/>
      <c r="D27" s="49"/>
      <c r="E27" s="49"/>
      <c r="F27" s="56"/>
      <c r="G27" s="56"/>
      <c r="H27" s="56"/>
      <c r="I27" s="56"/>
      <c r="J27" s="56"/>
      <c r="K27" s="74"/>
      <c r="L27" s="74"/>
      <c r="N27" s="98"/>
      <c r="O27" s="92"/>
      <c r="P27" s="92"/>
      <c r="Q27" s="92"/>
      <c r="R27" s="92"/>
    </row>
    <row r="28" spans="1:18" s="48" customFormat="1" ht="15.6">
      <c r="A28" s="53" t="s">
        <v>134</v>
      </c>
      <c r="B28" s="49"/>
      <c r="C28" s="49"/>
      <c r="D28" s="49"/>
      <c r="E28" s="49"/>
      <c r="F28" s="56"/>
      <c r="G28" s="56"/>
      <c r="H28" s="56"/>
      <c r="I28" s="56"/>
      <c r="J28" s="56"/>
      <c r="K28" s="74"/>
      <c r="L28" s="74"/>
      <c r="N28" s="98"/>
      <c r="O28" s="92"/>
      <c r="P28" s="92"/>
      <c r="Q28" s="92"/>
      <c r="R28" s="92"/>
    </row>
    <row r="29" spans="1:18" s="53" customFormat="1" ht="15.6">
      <c r="A29" s="53" t="s">
        <v>129</v>
      </c>
      <c r="B29" s="54">
        <v>0</v>
      </c>
      <c r="C29" s="54">
        <v>0</v>
      </c>
      <c r="D29" s="54">
        <v>0</v>
      </c>
      <c r="E29" s="54">
        <v>0</v>
      </c>
      <c r="F29" s="58">
        <v>0</v>
      </c>
      <c r="G29" s="58">
        <v>0</v>
      </c>
      <c r="H29" s="58">
        <v>0</v>
      </c>
      <c r="I29" s="58">
        <v>0</v>
      </c>
      <c r="J29" s="58">
        <v>0</v>
      </c>
      <c r="K29" s="78">
        <v>0</v>
      </c>
      <c r="L29" s="78">
        <v>0</v>
      </c>
      <c r="M29" s="53">
        <v>0</v>
      </c>
      <c r="N29" s="100">
        <v>0</v>
      </c>
      <c r="O29" s="100">
        <v>0</v>
      </c>
      <c r="P29" s="100">
        <v>0</v>
      </c>
      <c r="Q29" s="100">
        <v>0</v>
      </c>
      <c r="R29" s="100">
        <v>0</v>
      </c>
    </row>
    <row r="30" spans="1:18" s="48" customFormat="1" ht="15">
      <c r="B30" s="49"/>
      <c r="C30" s="49"/>
      <c r="D30" s="49"/>
      <c r="E30" s="49"/>
      <c r="F30" s="56"/>
      <c r="G30" s="56"/>
      <c r="H30" s="56"/>
      <c r="I30" s="56"/>
      <c r="J30" s="56"/>
      <c r="K30" s="74"/>
      <c r="L30" s="74"/>
      <c r="N30" s="98"/>
      <c r="O30" s="92"/>
    </row>
    <row r="31" spans="1:18" s="48" customFormat="1" ht="15.6">
      <c r="A31" s="53" t="s">
        <v>135</v>
      </c>
      <c r="B31" s="49"/>
      <c r="C31" s="49"/>
      <c r="D31" s="49"/>
      <c r="E31" s="49"/>
      <c r="F31" s="56"/>
      <c r="G31" s="56"/>
      <c r="H31" s="56"/>
      <c r="I31" s="56"/>
      <c r="J31" s="56"/>
      <c r="K31" s="74"/>
      <c r="L31" s="74"/>
      <c r="N31" s="98"/>
      <c r="O31" s="92"/>
    </row>
    <row r="32" spans="1:18" s="48" customFormat="1" ht="15">
      <c r="A32" s="48" t="s">
        <v>136</v>
      </c>
      <c r="B32" s="49">
        <v>126</v>
      </c>
      <c r="C32" s="49">
        <v>124</v>
      </c>
      <c r="D32" s="49">
        <v>116</v>
      </c>
      <c r="E32" s="49">
        <v>115</v>
      </c>
      <c r="F32" s="56">
        <v>0</v>
      </c>
      <c r="G32" s="56">
        <v>0</v>
      </c>
      <c r="H32" s="56">
        <v>0</v>
      </c>
      <c r="I32" s="56">
        <v>0</v>
      </c>
      <c r="J32" s="56">
        <v>0</v>
      </c>
      <c r="K32" s="74">
        <v>0</v>
      </c>
      <c r="L32" s="74">
        <v>0</v>
      </c>
      <c r="M32" s="74">
        <v>0</v>
      </c>
      <c r="N32" s="98">
        <v>0</v>
      </c>
      <c r="O32" s="92">
        <v>0</v>
      </c>
    </row>
    <row r="33" spans="1:18" s="48" customFormat="1" ht="15">
      <c r="A33" s="48" t="s">
        <v>116</v>
      </c>
      <c r="B33" s="49">
        <v>0</v>
      </c>
      <c r="C33" s="49">
        <v>0</v>
      </c>
      <c r="D33" s="49">
        <v>0</v>
      </c>
      <c r="E33" s="49">
        <v>0</v>
      </c>
      <c r="F33" s="56">
        <v>633</v>
      </c>
      <c r="G33" s="56">
        <v>637</v>
      </c>
      <c r="H33" s="56">
        <v>614</v>
      </c>
      <c r="I33" s="56">
        <v>593</v>
      </c>
      <c r="J33" s="56">
        <v>571</v>
      </c>
      <c r="K33" s="74">
        <v>562</v>
      </c>
      <c r="L33" s="74">
        <v>552</v>
      </c>
      <c r="M33" s="74">
        <v>533</v>
      </c>
      <c r="N33" s="98">
        <v>511</v>
      </c>
      <c r="O33" s="92">
        <v>508</v>
      </c>
      <c r="P33" s="92">
        <v>485</v>
      </c>
      <c r="Q33" s="98">
        <v>410</v>
      </c>
      <c r="R33" s="98">
        <v>383</v>
      </c>
    </row>
    <row r="34" spans="1:18" s="48" customFormat="1" ht="15">
      <c r="A34" s="48" t="s">
        <v>137</v>
      </c>
      <c r="B34" s="49">
        <v>490</v>
      </c>
      <c r="C34" s="49">
        <v>481</v>
      </c>
      <c r="D34" s="49">
        <v>455</v>
      </c>
      <c r="E34" s="49">
        <f>643-E32-E39</f>
        <v>448</v>
      </c>
      <c r="F34" s="56">
        <v>0</v>
      </c>
      <c r="G34" s="56">
        <v>0</v>
      </c>
      <c r="H34" s="56">
        <v>0</v>
      </c>
      <c r="I34" s="56">
        <v>0</v>
      </c>
      <c r="J34" s="56">
        <v>0</v>
      </c>
      <c r="K34" s="74">
        <v>0</v>
      </c>
      <c r="L34" s="74">
        <v>0</v>
      </c>
      <c r="M34" s="74">
        <v>0</v>
      </c>
      <c r="N34" s="98">
        <v>0</v>
      </c>
      <c r="O34" s="92">
        <v>0</v>
      </c>
      <c r="P34" s="92">
        <v>0</v>
      </c>
      <c r="Q34" s="92">
        <v>0</v>
      </c>
      <c r="R34" s="92">
        <v>0</v>
      </c>
    </row>
    <row r="35" spans="1:18" s="48" customFormat="1" ht="15">
      <c r="A35" s="48" t="s">
        <v>138</v>
      </c>
      <c r="B35" s="49">
        <v>225</v>
      </c>
      <c r="C35" s="49">
        <v>212</v>
      </c>
      <c r="D35" s="49">
        <v>203</v>
      </c>
      <c r="E35" s="49">
        <v>206</v>
      </c>
      <c r="F35" s="56">
        <v>207</v>
      </c>
      <c r="G35" s="56">
        <v>191</v>
      </c>
      <c r="H35" s="56">
        <v>190</v>
      </c>
      <c r="I35" s="56">
        <v>187</v>
      </c>
      <c r="J35" s="56">
        <v>169</v>
      </c>
      <c r="K35" s="74">
        <v>171</v>
      </c>
      <c r="L35" s="74">
        <v>169</v>
      </c>
      <c r="M35" s="74">
        <v>173</v>
      </c>
      <c r="N35" s="98">
        <v>163</v>
      </c>
      <c r="O35" s="92">
        <v>153</v>
      </c>
      <c r="P35" s="92">
        <v>132</v>
      </c>
      <c r="Q35" s="92">
        <v>126</v>
      </c>
      <c r="R35" s="92">
        <v>134</v>
      </c>
    </row>
    <row r="36" spans="1:18" s="53" customFormat="1" ht="15.6">
      <c r="A36" s="53" t="s">
        <v>129</v>
      </c>
      <c r="B36" s="54">
        <f t="shared" ref="B36:G36" si="4">SUM(B32:B35)</f>
        <v>841</v>
      </c>
      <c r="C36" s="54">
        <f t="shared" si="4"/>
        <v>817</v>
      </c>
      <c r="D36" s="54">
        <f t="shared" si="4"/>
        <v>774</v>
      </c>
      <c r="E36" s="54">
        <f t="shared" si="4"/>
        <v>769</v>
      </c>
      <c r="F36" s="54">
        <f t="shared" si="4"/>
        <v>840</v>
      </c>
      <c r="G36" s="54">
        <f t="shared" si="4"/>
        <v>828</v>
      </c>
      <c r="H36" s="54">
        <f t="shared" ref="H36:M36" si="5">SUM(H32:H35)</f>
        <v>804</v>
      </c>
      <c r="I36" s="54">
        <f t="shared" si="5"/>
        <v>780</v>
      </c>
      <c r="J36" s="54">
        <f t="shared" si="5"/>
        <v>740</v>
      </c>
      <c r="K36" s="75">
        <f t="shared" si="5"/>
        <v>733</v>
      </c>
      <c r="L36" s="75">
        <f t="shared" si="5"/>
        <v>721</v>
      </c>
      <c r="M36" s="75">
        <f t="shared" si="5"/>
        <v>706</v>
      </c>
      <c r="N36" s="99">
        <f>SUM(N32:N35)</f>
        <v>674</v>
      </c>
      <c r="O36" s="99">
        <f>SUM(O32:O35)</f>
        <v>661</v>
      </c>
      <c r="P36" s="99">
        <f>SUM(P32:P35)</f>
        <v>617</v>
      </c>
      <c r="Q36" s="99">
        <f>SUM(Q32:Q35)</f>
        <v>536</v>
      </c>
      <c r="R36" s="99">
        <f>SUM(R32:R35)</f>
        <v>517</v>
      </c>
    </row>
    <row r="37" spans="1:18" s="48" customFormat="1" ht="15">
      <c r="B37" s="49"/>
      <c r="C37" s="49"/>
      <c r="D37" s="49"/>
      <c r="E37" s="49"/>
      <c r="F37" s="56"/>
      <c r="G37" s="56"/>
      <c r="H37" s="56"/>
      <c r="I37" s="56"/>
      <c r="J37" s="56"/>
      <c r="K37" s="74"/>
      <c r="L37" s="74"/>
      <c r="N37" s="98"/>
      <c r="O37" s="92"/>
    </row>
    <row r="38" spans="1:18" s="48" customFormat="1" ht="15.6">
      <c r="A38" s="53" t="s">
        <v>139</v>
      </c>
      <c r="B38" s="49"/>
      <c r="C38" s="49"/>
      <c r="D38" s="49"/>
      <c r="E38" s="49"/>
      <c r="F38" s="56"/>
      <c r="G38" s="56"/>
      <c r="H38" s="56"/>
      <c r="I38" s="56"/>
      <c r="J38" s="56"/>
      <c r="K38" s="74"/>
      <c r="L38" s="74"/>
      <c r="N38" s="98"/>
      <c r="O38" s="92"/>
    </row>
    <row r="39" spans="1:18" s="48" customFormat="1" ht="15">
      <c r="A39" s="48" t="s">
        <v>9</v>
      </c>
      <c r="B39" s="49">
        <v>93</v>
      </c>
      <c r="C39" s="49">
        <v>88</v>
      </c>
      <c r="D39" s="49">
        <v>84</v>
      </c>
      <c r="E39" s="49">
        <v>80</v>
      </c>
      <c r="F39" s="56">
        <v>0</v>
      </c>
      <c r="G39" s="56">
        <v>0</v>
      </c>
      <c r="H39" s="56">
        <v>0</v>
      </c>
      <c r="I39" s="56">
        <v>0</v>
      </c>
      <c r="J39" s="56">
        <v>0</v>
      </c>
      <c r="K39" s="74">
        <v>0</v>
      </c>
      <c r="L39" s="74">
        <v>0</v>
      </c>
      <c r="M39" s="74">
        <v>0</v>
      </c>
      <c r="N39" s="98">
        <v>0</v>
      </c>
      <c r="O39" s="92">
        <v>0</v>
      </c>
    </row>
    <row r="40" spans="1:18" s="53" customFormat="1" ht="15.6">
      <c r="A40" s="53" t="s">
        <v>129</v>
      </c>
      <c r="B40" s="54">
        <f t="shared" ref="B40:G40" si="6">SUM(B39:B39)</f>
        <v>93</v>
      </c>
      <c r="C40" s="54">
        <f t="shared" si="6"/>
        <v>88</v>
      </c>
      <c r="D40" s="54">
        <f t="shared" si="6"/>
        <v>84</v>
      </c>
      <c r="E40" s="54">
        <f t="shared" si="6"/>
        <v>80</v>
      </c>
      <c r="F40" s="54">
        <f t="shared" si="6"/>
        <v>0</v>
      </c>
      <c r="G40" s="54">
        <f t="shared" si="6"/>
        <v>0</v>
      </c>
      <c r="H40" s="54">
        <f t="shared" ref="H40:M40" si="7">SUM(H39:H39)</f>
        <v>0</v>
      </c>
      <c r="I40" s="54">
        <f t="shared" si="7"/>
        <v>0</v>
      </c>
      <c r="J40" s="54">
        <f t="shared" si="7"/>
        <v>0</v>
      </c>
      <c r="K40" s="75">
        <f t="shared" si="7"/>
        <v>0</v>
      </c>
      <c r="L40" s="75">
        <f t="shared" si="7"/>
        <v>0</v>
      </c>
      <c r="M40" s="75">
        <f t="shared" si="7"/>
        <v>0</v>
      </c>
      <c r="N40" s="100">
        <v>0</v>
      </c>
      <c r="O40" s="100">
        <v>0</v>
      </c>
      <c r="P40" s="100">
        <v>0</v>
      </c>
      <c r="Q40" s="100">
        <v>0</v>
      </c>
      <c r="R40" s="100">
        <v>0</v>
      </c>
    </row>
    <row r="41" spans="1:18" s="48" customFormat="1" ht="15">
      <c r="B41" s="49"/>
      <c r="C41" s="49"/>
      <c r="D41" s="49"/>
      <c r="E41" s="49"/>
      <c r="F41" s="56"/>
      <c r="G41" s="56"/>
      <c r="H41" s="56"/>
      <c r="I41" s="56"/>
      <c r="J41" s="56"/>
      <c r="K41" s="74"/>
      <c r="L41" s="74"/>
      <c r="N41" s="98"/>
      <c r="O41" s="92"/>
    </row>
    <row r="42" spans="1:18" s="48" customFormat="1" ht="15.6">
      <c r="A42" s="53" t="s">
        <v>140</v>
      </c>
      <c r="B42" s="49"/>
      <c r="C42" s="49"/>
      <c r="D42" s="49"/>
      <c r="E42" s="49"/>
      <c r="F42" s="56"/>
      <c r="G42" s="56"/>
      <c r="H42" s="56"/>
      <c r="I42" s="56"/>
      <c r="J42" s="56"/>
      <c r="K42" s="74"/>
      <c r="L42" s="74"/>
      <c r="N42" s="98"/>
      <c r="O42" s="92"/>
    </row>
    <row r="43" spans="1:18" s="53" customFormat="1" ht="15.6">
      <c r="A43" s="53" t="s">
        <v>129</v>
      </c>
      <c r="B43" s="54">
        <v>0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75">
        <v>0</v>
      </c>
      <c r="L43" s="75">
        <v>0</v>
      </c>
      <c r="M43" s="53">
        <v>0</v>
      </c>
      <c r="N43" s="100">
        <v>0</v>
      </c>
      <c r="O43" s="5">
        <v>0</v>
      </c>
      <c r="P43" s="5">
        <v>0</v>
      </c>
      <c r="Q43" s="5">
        <v>0</v>
      </c>
      <c r="R43" s="5">
        <v>0</v>
      </c>
    </row>
    <row r="44" spans="1:18" s="48" customFormat="1" ht="15">
      <c r="B44" s="49"/>
      <c r="C44" s="49"/>
      <c r="D44" s="49"/>
      <c r="E44" s="49"/>
      <c r="F44" s="56"/>
      <c r="G44" s="56"/>
      <c r="H44" s="56"/>
      <c r="I44" s="56"/>
      <c r="J44" s="56"/>
      <c r="K44" s="74"/>
      <c r="L44" s="74"/>
      <c r="N44" s="98"/>
      <c r="O44" s="92"/>
    </row>
    <row r="45" spans="1:18" s="48" customFormat="1" ht="15.6">
      <c r="A45" s="53" t="s">
        <v>141</v>
      </c>
      <c r="B45" s="49"/>
      <c r="C45" s="49"/>
      <c r="D45" s="49"/>
      <c r="E45" s="49"/>
      <c r="F45" s="56"/>
      <c r="G45" s="56"/>
      <c r="H45" s="56"/>
      <c r="I45" s="56"/>
      <c r="J45" s="56"/>
      <c r="K45" s="74"/>
      <c r="L45" s="74"/>
      <c r="N45" s="98"/>
      <c r="O45" s="92"/>
    </row>
    <row r="46" spans="1:18" s="53" customFormat="1" ht="15.6">
      <c r="A46" s="53" t="s">
        <v>129</v>
      </c>
      <c r="B46" s="54">
        <v>0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75">
        <v>0</v>
      </c>
      <c r="L46" s="75">
        <v>0</v>
      </c>
      <c r="M46" s="53">
        <v>0</v>
      </c>
      <c r="N46" s="99">
        <v>0</v>
      </c>
      <c r="O46" s="5">
        <v>0</v>
      </c>
      <c r="P46" s="5">
        <v>0</v>
      </c>
      <c r="Q46" s="5">
        <v>0</v>
      </c>
      <c r="R46" s="5">
        <v>0</v>
      </c>
    </row>
    <row r="47" spans="1:18" s="48" customFormat="1" ht="15">
      <c r="B47" s="49"/>
      <c r="C47" s="50"/>
      <c r="D47" s="49"/>
      <c r="E47" s="60"/>
      <c r="F47" s="52"/>
      <c r="G47" s="52"/>
      <c r="H47" s="52"/>
      <c r="I47" s="52"/>
      <c r="J47" s="52"/>
      <c r="K47" s="77"/>
      <c r="L47" s="77"/>
      <c r="N47" s="113"/>
      <c r="O47" s="92"/>
    </row>
    <row r="48" spans="1:18" s="61" customFormat="1" ht="10.199999999999999">
      <c r="B48" s="62"/>
      <c r="C48" s="63"/>
      <c r="D48" s="62"/>
      <c r="E48" s="64"/>
      <c r="F48" s="65"/>
      <c r="G48" s="65"/>
      <c r="H48" s="65"/>
      <c r="I48" s="65"/>
      <c r="J48" s="65"/>
      <c r="K48" s="82"/>
      <c r="L48" s="82"/>
      <c r="N48" s="82"/>
      <c r="O48" s="127"/>
    </row>
    <row r="49" spans="1:18">
      <c r="E49" s="66"/>
      <c r="K49" s="83"/>
      <c r="L49" s="83"/>
      <c r="N49" s="83"/>
      <c r="O49" s="124"/>
    </row>
    <row r="50" spans="1:18" s="48" customFormat="1" ht="15.6">
      <c r="A50" s="53" t="s">
        <v>142</v>
      </c>
      <c r="B50" s="49"/>
      <c r="C50" s="50"/>
      <c r="D50" s="49"/>
      <c r="E50" s="60"/>
      <c r="F50" s="52"/>
      <c r="G50" s="52"/>
      <c r="H50" s="52"/>
      <c r="I50" s="52"/>
      <c r="J50" s="52"/>
      <c r="K50" s="77"/>
      <c r="L50" s="77"/>
      <c r="N50" s="77"/>
      <c r="O50" s="92"/>
    </row>
    <row r="51" spans="1:18" s="48" customFormat="1" ht="15">
      <c r="B51" s="49"/>
      <c r="C51" s="50"/>
      <c r="D51" s="49"/>
      <c r="E51" s="60"/>
      <c r="F51" s="52"/>
      <c r="G51" s="52"/>
      <c r="H51" s="52"/>
      <c r="I51" s="52"/>
      <c r="J51" s="52"/>
      <c r="K51" s="77"/>
      <c r="L51" s="77"/>
      <c r="N51" s="77"/>
      <c r="O51" s="92"/>
    </row>
    <row r="52" spans="1:18" s="48" customFormat="1" ht="15.6">
      <c r="A52" s="53" t="str">
        <f>A11</f>
        <v>SOLOTHURN</v>
      </c>
      <c r="B52" s="54">
        <f t="shared" ref="B52:G52" si="8">B13</f>
        <v>529</v>
      </c>
      <c r="C52" s="54">
        <f t="shared" si="8"/>
        <v>522</v>
      </c>
      <c r="D52" s="54">
        <f t="shared" si="8"/>
        <v>501</v>
      </c>
      <c r="E52" s="54">
        <f t="shared" si="8"/>
        <v>482</v>
      </c>
      <c r="F52" s="54">
        <f t="shared" si="8"/>
        <v>453</v>
      </c>
      <c r="G52" s="54">
        <f t="shared" si="8"/>
        <v>437</v>
      </c>
      <c r="H52" s="54">
        <f t="shared" ref="H52:M52" si="9">H13</f>
        <v>432</v>
      </c>
      <c r="I52" s="54">
        <f t="shared" si="9"/>
        <v>417</v>
      </c>
      <c r="J52" s="54">
        <f t="shared" si="9"/>
        <v>403</v>
      </c>
      <c r="K52" s="75">
        <f t="shared" si="9"/>
        <v>398</v>
      </c>
      <c r="L52" s="75">
        <f t="shared" si="9"/>
        <v>394</v>
      </c>
      <c r="M52" s="75">
        <f t="shared" si="9"/>
        <v>382</v>
      </c>
      <c r="N52" s="75">
        <f>N13</f>
        <v>369</v>
      </c>
      <c r="O52" s="99">
        <f>O13</f>
        <v>361</v>
      </c>
      <c r="P52" s="99">
        <f>P13</f>
        <v>349</v>
      </c>
      <c r="Q52" s="99">
        <f>Q13</f>
        <v>346</v>
      </c>
      <c r="R52" s="99">
        <f>R13</f>
        <v>340</v>
      </c>
    </row>
    <row r="53" spans="1:18" s="48" customFormat="1" ht="15.6">
      <c r="A53" s="53" t="str">
        <f>A15</f>
        <v>LEBERN</v>
      </c>
      <c r="B53" s="54">
        <f t="shared" ref="B53:G53" si="10">B17</f>
        <v>192</v>
      </c>
      <c r="C53" s="54">
        <f t="shared" si="10"/>
        <v>166</v>
      </c>
      <c r="D53" s="54">
        <f t="shared" si="10"/>
        <v>169</v>
      </c>
      <c r="E53" s="54">
        <f t="shared" si="10"/>
        <v>156</v>
      </c>
      <c r="F53" s="54">
        <f t="shared" si="10"/>
        <v>146</v>
      </c>
      <c r="G53" s="54">
        <f t="shared" si="10"/>
        <v>151</v>
      </c>
      <c r="H53" s="54">
        <f t="shared" ref="H53:M53" si="11">H17</f>
        <v>155</v>
      </c>
      <c r="I53" s="54">
        <f t="shared" si="11"/>
        <v>154</v>
      </c>
      <c r="J53" s="54">
        <f t="shared" si="11"/>
        <v>151</v>
      </c>
      <c r="K53" s="75">
        <f t="shared" si="11"/>
        <v>163</v>
      </c>
      <c r="L53" s="75">
        <f t="shared" si="11"/>
        <v>161</v>
      </c>
      <c r="M53" s="75">
        <f t="shared" si="11"/>
        <v>159</v>
      </c>
      <c r="N53" s="75">
        <f>N17</f>
        <v>122</v>
      </c>
      <c r="O53" s="99">
        <f>O17</f>
        <v>117</v>
      </c>
      <c r="P53" s="99">
        <f>P17</f>
        <v>112</v>
      </c>
      <c r="Q53" s="99">
        <f>Q17</f>
        <v>110</v>
      </c>
      <c r="R53" s="99">
        <f>R17</f>
        <v>106</v>
      </c>
    </row>
    <row r="54" spans="1:18" s="48" customFormat="1" ht="15.6">
      <c r="A54" s="53" t="str">
        <f>A19</f>
        <v>BUCHEGGBERG</v>
      </c>
      <c r="B54" s="54">
        <f t="shared" ref="B54:G54" si="12">B20</f>
        <v>0</v>
      </c>
      <c r="C54" s="54">
        <f t="shared" si="12"/>
        <v>0</v>
      </c>
      <c r="D54" s="54">
        <f t="shared" si="12"/>
        <v>0</v>
      </c>
      <c r="E54" s="54">
        <f t="shared" si="12"/>
        <v>0</v>
      </c>
      <c r="F54" s="54">
        <f t="shared" si="12"/>
        <v>0</v>
      </c>
      <c r="G54" s="54">
        <f t="shared" si="12"/>
        <v>0</v>
      </c>
      <c r="H54" s="54">
        <f t="shared" ref="H54:M54" si="13">H20</f>
        <v>0</v>
      </c>
      <c r="I54" s="54">
        <f t="shared" si="13"/>
        <v>0</v>
      </c>
      <c r="J54" s="54">
        <f t="shared" si="13"/>
        <v>0</v>
      </c>
      <c r="K54" s="75">
        <f t="shared" si="13"/>
        <v>0</v>
      </c>
      <c r="L54" s="75">
        <f t="shared" si="13"/>
        <v>0</v>
      </c>
      <c r="M54" s="75">
        <f t="shared" si="13"/>
        <v>0</v>
      </c>
      <c r="N54" s="75">
        <f>N20</f>
        <v>0</v>
      </c>
      <c r="O54" s="99">
        <f>O20</f>
        <v>0</v>
      </c>
      <c r="P54" s="99">
        <f>P20</f>
        <v>0</v>
      </c>
      <c r="Q54" s="99">
        <f>Q20</f>
        <v>0</v>
      </c>
      <c r="R54" s="99">
        <f>R20</f>
        <v>0</v>
      </c>
    </row>
    <row r="55" spans="1:18" s="48" customFormat="1" ht="15.6">
      <c r="A55" s="53" t="str">
        <f>A22</f>
        <v>WASSERAMT</v>
      </c>
      <c r="B55" s="54">
        <f t="shared" ref="B55:G55" si="14">B23</f>
        <v>0</v>
      </c>
      <c r="C55" s="54">
        <f t="shared" si="14"/>
        <v>0</v>
      </c>
      <c r="D55" s="54">
        <f t="shared" si="14"/>
        <v>0</v>
      </c>
      <c r="E55" s="54">
        <f t="shared" si="14"/>
        <v>0</v>
      </c>
      <c r="F55" s="54">
        <f t="shared" si="14"/>
        <v>0</v>
      </c>
      <c r="G55" s="54">
        <f t="shared" si="14"/>
        <v>0</v>
      </c>
      <c r="H55" s="54">
        <f t="shared" ref="H55:M55" si="15">H23</f>
        <v>0</v>
      </c>
      <c r="I55" s="54">
        <f t="shared" si="15"/>
        <v>0</v>
      </c>
      <c r="J55" s="54">
        <f t="shared" si="15"/>
        <v>0</v>
      </c>
      <c r="K55" s="75">
        <f t="shared" si="15"/>
        <v>0</v>
      </c>
      <c r="L55" s="75">
        <f t="shared" si="15"/>
        <v>0</v>
      </c>
      <c r="M55" s="75">
        <f t="shared" si="15"/>
        <v>0</v>
      </c>
      <c r="N55" s="75">
        <f>N23</f>
        <v>0</v>
      </c>
      <c r="O55" s="99">
        <f>O23</f>
        <v>0</v>
      </c>
      <c r="P55" s="99">
        <f>P23</f>
        <v>0</v>
      </c>
      <c r="Q55" s="99">
        <f>Q23</f>
        <v>0</v>
      </c>
      <c r="R55" s="99">
        <f>R23</f>
        <v>0</v>
      </c>
    </row>
    <row r="56" spans="1:18" s="48" customFormat="1" ht="15.6">
      <c r="A56" s="53" t="str">
        <f>A25</f>
        <v>THAL</v>
      </c>
      <c r="B56" s="54">
        <f t="shared" ref="B56:G56" si="16">B26</f>
        <v>0</v>
      </c>
      <c r="C56" s="54">
        <f t="shared" si="16"/>
        <v>0</v>
      </c>
      <c r="D56" s="54">
        <f t="shared" si="16"/>
        <v>0</v>
      </c>
      <c r="E56" s="54">
        <f t="shared" si="16"/>
        <v>0</v>
      </c>
      <c r="F56" s="54">
        <f t="shared" si="16"/>
        <v>0</v>
      </c>
      <c r="G56" s="54">
        <f t="shared" si="16"/>
        <v>0</v>
      </c>
      <c r="H56" s="54">
        <f t="shared" ref="H56:M56" si="17">H26</f>
        <v>0</v>
      </c>
      <c r="I56" s="54">
        <f t="shared" si="17"/>
        <v>0</v>
      </c>
      <c r="J56" s="54">
        <f t="shared" si="17"/>
        <v>0</v>
      </c>
      <c r="K56" s="75">
        <f t="shared" si="17"/>
        <v>0</v>
      </c>
      <c r="L56" s="75">
        <f t="shared" si="17"/>
        <v>0</v>
      </c>
      <c r="M56" s="75">
        <f t="shared" si="17"/>
        <v>0</v>
      </c>
      <c r="N56" s="75">
        <f>N26</f>
        <v>0</v>
      </c>
      <c r="O56" s="99">
        <f>O26</f>
        <v>0</v>
      </c>
      <c r="P56" s="99">
        <f>P26</f>
        <v>0</v>
      </c>
      <c r="Q56" s="99">
        <f>Q26</f>
        <v>0</v>
      </c>
      <c r="R56" s="99">
        <f>R26</f>
        <v>0</v>
      </c>
    </row>
    <row r="57" spans="1:18" s="48" customFormat="1" ht="15.6">
      <c r="A57" s="53" t="str">
        <f>A28</f>
        <v>GÄU</v>
      </c>
      <c r="B57" s="54">
        <f t="shared" ref="B57:G57" si="18">B29</f>
        <v>0</v>
      </c>
      <c r="C57" s="54">
        <f t="shared" si="18"/>
        <v>0</v>
      </c>
      <c r="D57" s="54">
        <f t="shared" si="18"/>
        <v>0</v>
      </c>
      <c r="E57" s="54">
        <f t="shared" si="18"/>
        <v>0</v>
      </c>
      <c r="F57" s="54">
        <f t="shared" si="18"/>
        <v>0</v>
      </c>
      <c r="G57" s="54">
        <f t="shared" si="18"/>
        <v>0</v>
      </c>
      <c r="H57" s="54">
        <f t="shared" ref="H57:M57" si="19">H29</f>
        <v>0</v>
      </c>
      <c r="I57" s="54">
        <f t="shared" si="19"/>
        <v>0</v>
      </c>
      <c r="J57" s="54">
        <f t="shared" si="19"/>
        <v>0</v>
      </c>
      <c r="K57" s="75">
        <f t="shared" si="19"/>
        <v>0</v>
      </c>
      <c r="L57" s="75">
        <f t="shared" si="19"/>
        <v>0</v>
      </c>
      <c r="M57" s="75">
        <f t="shared" si="19"/>
        <v>0</v>
      </c>
      <c r="N57" s="75">
        <f>N29</f>
        <v>0</v>
      </c>
      <c r="O57" s="99">
        <f>O29</f>
        <v>0</v>
      </c>
      <c r="P57" s="99">
        <f>P29</f>
        <v>0</v>
      </c>
      <c r="Q57" s="99">
        <f>Q29</f>
        <v>0</v>
      </c>
      <c r="R57" s="99">
        <f>R29</f>
        <v>0</v>
      </c>
    </row>
    <row r="58" spans="1:18" s="48" customFormat="1" ht="15.6">
      <c r="A58" s="53" t="str">
        <f>A31</f>
        <v>OLTEN</v>
      </c>
      <c r="B58" s="54">
        <f t="shared" ref="B58:G58" si="20">B36</f>
        <v>841</v>
      </c>
      <c r="C58" s="54">
        <f t="shared" si="20"/>
        <v>817</v>
      </c>
      <c r="D58" s="54">
        <f t="shared" si="20"/>
        <v>774</v>
      </c>
      <c r="E58" s="54">
        <f t="shared" si="20"/>
        <v>769</v>
      </c>
      <c r="F58" s="54">
        <f t="shared" si="20"/>
        <v>840</v>
      </c>
      <c r="G58" s="54">
        <f t="shared" si="20"/>
        <v>828</v>
      </c>
      <c r="H58" s="54">
        <f t="shared" ref="H58:M58" si="21">H36</f>
        <v>804</v>
      </c>
      <c r="I58" s="54">
        <f t="shared" si="21"/>
        <v>780</v>
      </c>
      <c r="J58" s="54">
        <f t="shared" si="21"/>
        <v>740</v>
      </c>
      <c r="K58" s="75">
        <f t="shared" si="21"/>
        <v>733</v>
      </c>
      <c r="L58" s="75">
        <f t="shared" si="21"/>
        <v>721</v>
      </c>
      <c r="M58" s="75">
        <f t="shared" si="21"/>
        <v>706</v>
      </c>
      <c r="N58" s="75">
        <f>N36</f>
        <v>674</v>
      </c>
      <c r="O58" s="99">
        <f>O36</f>
        <v>661</v>
      </c>
      <c r="P58" s="99">
        <f>P36</f>
        <v>617</v>
      </c>
      <c r="Q58" s="99">
        <f>Q36</f>
        <v>536</v>
      </c>
      <c r="R58" s="99">
        <f>R36</f>
        <v>517</v>
      </c>
    </row>
    <row r="59" spans="1:18" s="48" customFormat="1" ht="15.6">
      <c r="A59" s="53" t="str">
        <f>A38</f>
        <v>GÖSGEN</v>
      </c>
      <c r="B59" s="54">
        <f t="shared" ref="B59:G59" si="22">B40</f>
        <v>93</v>
      </c>
      <c r="C59" s="54">
        <f t="shared" si="22"/>
        <v>88</v>
      </c>
      <c r="D59" s="54">
        <f t="shared" si="22"/>
        <v>84</v>
      </c>
      <c r="E59" s="54">
        <f t="shared" si="22"/>
        <v>80</v>
      </c>
      <c r="F59" s="54">
        <f t="shared" si="22"/>
        <v>0</v>
      </c>
      <c r="G59" s="54">
        <f t="shared" si="22"/>
        <v>0</v>
      </c>
      <c r="H59" s="54">
        <f t="shared" ref="H59:M59" si="23">H40</f>
        <v>0</v>
      </c>
      <c r="I59" s="54">
        <f t="shared" si="23"/>
        <v>0</v>
      </c>
      <c r="J59" s="54">
        <f t="shared" si="23"/>
        <v>0</v>
      </c>
      <c r="K59" s="75">
        <f t="shared" si="23"/>
        <v>0</v>
      </c>
      <c r="L59" s="75">
        <f t="shared" si="23"/>
        <v>0</v>
      </c>
      <c r="M59" s="75">
        <f t="shared" si="23"/>
        <v>0</v>
      </c>
      <c r="N59" s="75">
        <f>N40</f>
        <v>0</v>
      </c>
      <c r="O59" s="99">
        <f>O40</f>
        <v>0</v>
      </c>
      <c r="P59" s="99">
        <f>P40</f>
        <v>0</v>
      </c>
      <c r="Q59" s="99">
        <f>Q40</f>
        <v>0</v>
      </c>
      <c r="R59" s="99">
        <f>R40</f>
        <v>0</v>
      </c>
    </row>
    <row r="60" spans="1:18" s="48" customFormat="1" ht="15.6">
      <c r="A60" s="53" t="str">
        <f>A42</f>
        <v>DORNECK</v>
      </c>
      <c r="B60" s="54">
        <f t="shared" ref="B60:G60" si="24">B43</f>
        <v>0</v>
      </c>
      <c r="C60" s="54">
        <f t="shared" si="24"/>
        <v>0</v>
      </c>
      <c r="D60" s="54">
        <f t="shared" si="24"/>
        <v>0</v>
      </c>
      <c r="E60" s="54">
        <f t="shared" si="24"/>
        <v>0</v>
      </c>
      <c r="F60" s="54">
        <f t="shared" si="24"/>
        <v>0</v>
      </c>
      <c r="G60" s="54">
        <f t="shared" si="24"/>
        <v>0</v>
      </c>
      <c r="H60" s="54">
        <f t="shared" ref="H60:M60" si="25">H43</f>
        <v>0</v>
      </c>
      <c r="I60" s="54">
        <f t="shared" si="25"/>
        <v>0</v>
      </c>
      <c r="J60" s="54">
        <f t="shared" si="25"/>
        <v>0</v>
      </c>
      <c r="K60" s="75">
        <f t="shared" si="25"/>
        <v>0</v>
      </c>
      <c r="L60" s="75">
        <f t="shared" si="25"/>
        <v>0</v>
      </c>
      <c r="M60" s="75">
        <f t="shared" si="25"/>
        <v>0</v>
      </c>
      <c r="N60" s="75">
        <f>N43</f>
        <v>0</v>
      </c>
      <c r="O60" s="99">
        <f>O43</f>
        <v>0</v>
      </c>
      <c r="P60" s="99">
        <f>P43</f>
        <v>0</v>
      </c>
      <c r="Q60" s="99">
        <f>Q43</f>
        <v>0</v>
      </c>
      <c r="R60" s="99">
        <f>R43</f>
        <v>0</v>
      </c>
    </row>
    <row r="61" spans="1:18" s="48" customFormat="1" ht="15.6">
      <c r="A61" s="53" t="str">
        <f>A45</f>
        <v>THIERSTEIN</v>
      </c>
      <c r="B61" s="54">
        <f t="shared" ref="B61:G61" si="26">B46</f>
        <v>0</v>
      </c>
      <c r="C61" s="54">
        <f t="shared" si="26"/>
        <v>0</v>
      </c>
      <c r="D61" s="54">
        <f t="shared" si="26"/>
        <v>0</v>
      </c>
      <c r="E61" s="54">
        <f t="shared" si="26"/>
        <v>0</v>
      </c>
      <c r="F61" s="54">
        <f t="shared" si="26"/>
        <v>0</v>
      </c>
      <c r="G61" s="54">
        <f t="shared" si="26"/>
        <v>0</v>
      </c>
      <c r="H61" s="54">
        <f t="shared" ref="H61:M61" si="27">H46</f>
        <v>0</v>
      </c>
      <c r="I61" s="54">
        <f t="shared" si="27"/>
        <v>0</v>
      </c>
      <c r="J61" s="54">
        <f t="shared" si="27"/>
        <v>0</v>
      </c>
      <c r="K61" s="75">
        <f t="shared" si="27"/>
        <v>0</v>
      </c>
      <c r="L61" s="75">
        <f t="shared" si="27"/>
        <v>0</v>
      </c>
      <c r="M61" s="75">
        <f t="shared" si="27"/>
        <v>0</v>
      </c>
      <c r="N61" s="75">
        <f>N46</f>
        <v>0</v>
      </c>
      <c r="O61" s="99">
        <f>O46</f>
        <v>0</v>
      </c>
      <c r="P61" s="99">
        <f>P46</f>
        <v>0</v>
      </c>
      <c r="Q61" s="99">
        <f>Q46</f>
        <v>0</v>
      </c>
      <c r="R61" s="99">
        <f>R46</f>
        <v>0</v>
      </c>
    </row>
    <row r="62" spans="1:18" s="48" customFormat="1" ht="15.6">
      <c r="A62" s="53"/>
      <c r="B62" s="54"/>
      <c r="C62" s="50"/>
      <c r="D62" s="49"/>
      <c r="E62" s="60"/>
      <c r="F62" s="52"/>
      <c r="G62" s="52"/>
      <c r="H62" s="52"/>
      <c r="I62" s="52"/>
      <c r="J62" s="52"/>
      <c r="K62" s="77"/>
      <c r="L62" s="77"/>
      <c r="M62" s="77"/>
      <c r="N62" s="77"/>
      <c r="O62" s="92"/>
      <c r="P62" s="92"/>
      <c r="Q62" s="92"/>
      <c r="R62" s="92"/>
    </row>
    <row r="63" spans="1:18" s="48" customFormat="1" ht="15.6">
      <c r="A63" s="53" t="s">
        <v>143</v>
      </c>
      <c r="B63" s="54">
        <f t="shared" ref="B63:G63" si="28">SUM(B52:B61)</f>
        <v>1655</v>
      </c>
      <c r="C63" s="54">
        <f t="shared" si="28"/>
        <v>1593</v>
      </c>
      <c r="D63" s="54">
        <f t="shared" si="28"/>
        <v>1528</v>
      </c>
      <c r="E63" s="54">
        <f t="shared" si="28"/>
        <v>1487</v>
      </c>
      <c r="F63" s="54">
        <f t="shared" si="28"/>
        <v>1439</v>
      </c>
      <c r="G63" s="54">
        <f t="shared" si="28"/>
        <v>1416</v>
      </c>
      <c r="H63" s="54">
        <f t="shared" ref="H63:M63" si="29">SUM(H52:H61)</f>
        <v>1391</v>
      </c>
      <c r="I63" s="54">
        <f t="shared" si="29"/>
        <v>1351</v>
      </c>
      <c r="J63" s="54">
        <f t="shared" si="29"/>
        <v>1294</v>
      </c>
      <c r="K63" s="75">
        <f t="shared" si="29"/>
        <v>1294</v>
      </c>
      <c r="L63" s="75">
        <f t="shared" si="29"/>
        <v>1276</v>
      </c>
      <c r="M63" s="75">
        <f t="shared" si="29"/>
        <v>1247</v>
      </c>
      <c r="N63" s="75">
        <f>SUM(N52:N61)</f>
        <v>1165</v>
      </c>
      <c r="O63" s="99">
        <f>SUM(O52:O61)</f>
        <v>1139</v>
      </c>
      <c r="P63" s="99">
        <f>SUM(P52:P61)</f>
        <v>1078</v>
      </c>
      <c r="Q63" s="99">
        <f>SUM(Q52:Q61)</f>
        <v>992</v>
      </c>
      <c r="R63" s="99">
        <f>SUM(R52:R61)</f>
        <v>963</v>
      </c>
    </row>
    <row r="64" spans="1:18">
      <c r="E64" s="66"/>
    </row>
    <row r="65" spans="5:5">
      <c r="E65" s="66"/>
    </row>
    <row r="66" spans="5:5">
      <c r="E66" s="66"/>
    </row>
  </sheetData>
  <pageMargins left="0.39370078740157483" right="0.39370078740157483" top="0.39370078740157483" bottom="0.98425196850393704" header="0.51181102362204722" footer="0.51181102362204722"/>
  <pageSetup paperSize="9" scale="77" orientation="portrait" horizontalDpi="4294967292" verticalDpi="4294967292" r:id="rId1"/>
  <headerFooter alignWithMargins="0">
    <oddFooter>&amp;LH: 06 FA KG 2011&amp;C&amp;F&amp;R&amp;D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Seelenzahlen 21</vt:lpstr>
      <vt:lpstr>roemischkatholisch</vt:lpstr>
      <vt:lpstr>evangelischreformiert</vt:lpstr>
      <vt:lpstr>christkatholisch</vt:lpstr>
      <vt:lpstr>christkatholisch!Druckbereich</vt:lpstr>
      <vt:lpstr>evangelischreformiert!Druckbereich</vt:lpstr>
      <vt:lpstr>roemischkatholisch!Druckbereich</vt:lpstr>
    </vt:vector>
  </TitlesOfParts>
  <Company>Kanton Solothurn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Rytz Peter</dc:creator>
  <cp:lastModifiedBy>Marcel Cathrein AFIN/Statistik</cp:lastModifiedBy>
  <cp:lastPrinted>2022-06-17T15:13:25Z</cp:lastPrinted>
  <dcterms:created xsi:type="dcterms:W3CDTF">2005-04-06T13:02:53Z</dcterms:created>
  <dcterms:modified xsi:type="dcterms:W3CDTF">2022-08-24T12:46:23Z</dcterms:modified>
</cp:coreProperties>
</file>