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VDGEMGemeinden\agem_so\projekte\HRM2 - BG und KG\TP 1 - Technik\Werkzeuge\Gliederung und Darstellung\BG - Budget\Version Extra light\"/>
    </mc:Choice>
  </mc:AlternateContent>
  <bookViews>
    <workbookView xWindow="600" yWindow="96" windowWidth="18000" windowHeight="11448" tabRatio="965"/>
  </bookViews>
  <sheets>
    <sheet name="T1" sheetId="32" r:id="rId1"/>
    <sheet name="Inhalt" sheetId="33" r:id="rId2"/>
    <sheet name="Vorgaben AGEM" sheetId="82" r:id="rId3"/>
    <sheet name="Bericht" sheetId="41" state="hidden" r:id="rId4"/>
    <sheet name=" Bericht" sheetId="89" r:id="rId5"/>
    <sheet name="B+A " sheetId="34" r:id="rId6"/>
    <sheet name="Finanzierung" sheetId="88" state="hidden" r:id="rId7"/>
    <sheet name="Ü_1" sheetId="90" r:id="rId8"/>
    <sheet name="Ü_2" sheetId="87" r:id="rId9"/>
    <sheet name="ER_3-stufig" sheetId="47" r:id="rId10"/>
    <sheet name="ER SF Forst" sheetId="75" r:id="rId11"/>
    <sheet name="ER SF Wasser" sheetId="76" r:id="rId12"/>
    <sheet name="ER ohne SF" sheetId="78" r:id="rId13"/>
    <sheet name="ER_Details" sheetId="49" r:id="rId14"/>
    <sheet name="ER_SG4" sheetId="92" r:id="rId15"/>
    <sheet name="IR 2-stufig" sheetId="52" r:id="rId16"/>
    <sheet name="IR Details" sheetId="55" r:id="rId17"/>
    <sheet name="Abschreibungen" sheetId="86" r:id="rId18"/>
    <sheet name="VKK" sheetId="73" r:id="rId19"/>
    <sheet name="WE" sheetId="74" r:id="rId20"/>
    <sheet name="KZ_1" sheetId="67" r:id="rId21"/>
    <sheet name="KZ_2" sheetId="71" r:id="rId22"/>
    <sheet name="KZ_3" sheetId="72" r:id="rId23"/>
    <sheet name="Tabelle1" sheetId="85" r:id="rId24"/>
  </sheets>
  <externalReferences>
    <externalReference r:id="rId25"/>
    <externalReference r:id="rId26"/>
    <externalReference r:id="rId27"/>
    <externalReference r:id="rId28"/>
    <externalReference r:id="rId29"/>
    <externalReference r:id="rId30"/>
  </externalReferences>
  <definedNames>
    <definedName name="b" localSheetId="17">[1]Dateneingabe!$F$1:$F$65536</definedName>
    <definedName name="b" localSheetId="6">[2]Dateneingabe!$F$1:$F$65536</definedName>
    <definedName name="b">[3]Dateneingabe!$F$1:$F$65536</definedName>
    <definedName name="BspAnfBestand">[4]Dateneingabe!$F:$F</definedName>
    <definedName name="BspBuchBetrag">[4]Dateneingabe!$H:$H</definedName>
    <definedName name="BspBuchSaldo">[4]Dateneingabe!$E:$E</definedName>
    <definedName name="BspKontoNr">[4]Dateneingabe!$B:$B</definedName>
    <definedName name="BspSHKonto">[4]Dateneingabe!$G:$G</definedName>
    <definedName name="_xlnm.Print_Area" localSheetId="4">' Bericht'!$A$1:$G$36</definedName>
    <definedName name="_xlnm.Print_Area" localSheetId="5">'B+A '!$A$1:$H$29</definedName>
    <definedName name="_xlnm.Print_Area" localSheetId="3">Bericht!$A$1:$G$36</definedName>
    <definedName name="_xlnm.Print_Area" localSheetId="12">'ER ohne SF'!$A$1:$F$36</definedName>
    <definedName name="_xlnm.Print_Area" localSheetId="10">'ER SF Forst'!$A$1:$F$36</definedName>
    <definedName name="_xlnm.Print_Area" localSheetId="11">'ER SF Wasser'!$A$1:$F$36</definedName>
    <definedName name="_xlnm.Print_Area" localSheetId="9">'ER_3-stufig'!$A$1:$F$36</definedName>
    <definedName name="_xlnm.Print_Area" localSheetId="1">Inhalt!$A$1:$K$19</definedName>
    <definedName name="_xlnm.Print_Area" localSheetId="15">'IR 2-stufig'!$A$1:$F$31</definedName>
    <definedName name="_xlnm.Print_Area" localSheetId="21">KZ_2!$A$1:$I$50</definedName>
    <definedName name="_xlnm.Print_Area" localSheetId="0">'T1'!$A$1:$J$28</definedName>
    <definedName name="_xlnm.Print_Area" localSheetId="8">Ü_2!$A$1:$I$34</definedName>
    <definedName name="_xlnm.Print_Area" localSheetId="2">'Vorgaben AGEM'!$A$1:$G$35</definedName>
    <definedName name="_xlnm.Print_Titles" localSheetId="20">KZ_1!$1:$8</definedName>
    <definedName name="_xlnm.Print_Titles" localSheetId="21">KZ_2!$1:$8</definedName>
    <definedName name="_xlnm.Print_Titles" localSheetId="22">KZ_3!$1:$8</definedName>
    <definedName name="HRM2FG">[5]Funktionale_Gliederung!$C$6:$E$450</definedName>
    <definedName name="HRM2SGER">[5]Sachgruppen_ER!$I$8:$M$1270</definedName>
    <definedName name="HRM2SGIRFV">[6]Sachgruppen_IR_FV!$I$6:$M$139</definedName>
    <definedName name="Sachgruppen">'[4]Sachgruppen_1-4-stellig'!$B$4:$E$932</definedName>
    <definedName name="SAPBEXrevision" hidden="1">1</definedName>
    <definedName name="SAPBEXsysID" hidden="1">"P19"</definedName>
    <definedName name="SAPBEXwbID" hidden="1">"3WXD0ZV0SF4ESR41T24F14N1L"</definedName>
    <definedName name="SgAnfBestand">'[4]Sachgruppen_1-4-stellig'!$D:$D</definedName>
    <definedName name="SgEndBestand">'[4]Sachgruppen_1-4-stellig'!$E:$E</definedName>
    <definedName name="SgNr">'[4]Sachgruppen_1-4-stellig'!$A:$A</definedName>
  </definedNames>
  <calcPr calcId="162913"/>
</workbook>
</file>

<file path=xl/calcChain.xml><?xml version="1.0" encoding="utf-8"?>
<calcChain xmlns="http://schemas.openxmlformats.org/spreadsheetml/2006/main">
  <c r="F29" i="90" l="1"/>
  <c r="E29" i="90"/>
  <c r="D29" i="90"/>
  <c r="F19" i="90"/>
  <c r="E19" i="90"/>
  <c r="D19" i="90"/>
  <c r="F15" i="90"/>
  <c r="E15" i="90"/>
  <c r="D15" i="90"/>
  <c r="F11" i="90"/>
  <c r="F21" i="90" s="1"/>
  <c r="E11" i="90"/>
  <c r="E21" i="90" s="1"/>
  <c r="D11" i="90"/>
  <c r="D21" i="90" s="1"/>
  <c r="C27" i="67" l="1"/>
  <c r="C20" i="67"/>
  <c r="C21" i="67" l="1"/>
  <c r="F19" i="87" l="1"/>
  <c r="F25" i="87" s="1"/>
  <c r="G19" i="87"/>
  <c r="G23" i="87" s="1"/>
  <c r="F23" i="87" l="1"/>
  <c r="H19" i="87"/>
  <c r="H23" i="87" s="1"/>
  <c r="I19" i="87"/>
  <c r="I23" i="87" s="1"/>
  <c r="G25" i="87"/>
  <c r="G23" i="88"/>
  <c r="E23" i="88"/>
  <c r="H25" i="87" l="1"/>
  <c r="I25" i="87"/>
  <c r="G20" i="88"/>
  <c r="E20" i="88"/>
  <c r="G16" i="88" l="1"/>
  <c r="E16" i="88"/>
  <c r="F32" i="78" l="1"/>
  <c r="F31" i="78"/>
  <c r="F26" i="78"/>
  <c r="F25" i="78"/>
  <c r="F20" i="78"/>
  <c r="F19" i="78"/>
  <c r="F18" i="78"/>
  <c r="F17" i="78"/>
  <c r="F16" i="78"/>
  <c r="F15" i="78"/>
  <c r="F8" i="78"/>
  <c r="F9" i="78"/>
  <c r="F10" i="78"/>
  <c r="F11" i="78"/>
  <c r="F12" i="78"/>
  <c r="F7" i="78"/>
  <c r="E32" i="78"/>
  <c r="E31" i="78"/>
  <c r="E26" i="78"/>
  <c r="E25" i="78"/>
  <c r="E20" i="78"/>
  <c r="E19" i="78"/>
  <c r="E18" i="78"/>
  <c r="E17" i="78"/>
  <c r="E16" i="78"/>
  <c r="E15" i="78"/>
  <c r="E8" i="78"/>
  <c r="E9" i="78"/>
  <c r="E10" i="78"/>
  <c r="E11" i="78"/>
  <c r="E12" i="78"/>
  <c r="E7" i="78"/>
  <c r="D32" i="78"/>
  <c r="D31" i="78"/>
  <c r="D26" i="78"/>
  <c r="D25" i="78"/>
  <c r="D20" i="78"/>
  <c r="D19" i="78"/>
  <c r="D18" i="78"/>
  <c r="D17" i="78"/>
  <c r="D16" i="78"/>
  <c r="D15" i="78"/>
  <c r="D8" i="78"/>
  <c r="D9" i="78"/>
  <c r="D10" i="78"/>
  <c r="D11" i="78"/>
  <c r="D12" i="78"/>
  <c r="D7" i="78"/>
  <c r="E11" i="87" l="1"/>
  <c r="E10" i="87"/>
  <c r="D11" i="87"/>
  <c r="D10" i="87"/>
  <c r="E21" i="87" l="1"/>
  <c r="D21" i="87"/>
  <c r="E18" i="87"/>
  <c r="D18" i="87"/>
  <c r="E17" i="87"/>
  <c r="D17" i="87"/>
  <c r="E16" i="87"/>
  <c r="D16" i="87"/>
  <c r="E15" i="87"/>
  <c r="D15" i="87"/>
  <c r="E14" i="87"/>
  <c r="E9" i="87"/>
  <c r="D9" i="87"/>
  <c r="D8" i="87" l="1"/>
  <c r="E8" i="87"/>
  <c r="E19" i="87" s="1"/>
  <c r="E25" i="87" s="1"/>
  <c r="D14" i="87"/>
  <c r="D19" i="87" l="1"/>
  <c r="D23" i="87" s="1"/>
  <c r="E23" i="87"/>
  <c r="D25" i="87" l="1"/>
  <c r="P31" i="86"/>
  <c r="O31" i="86"/>
  <c r="M31" i="86"/>
  <c r="J31" i="86"/>
  <c r="I31" i="86"/>
  <c r="G31" i="86"/>
  <c r="L46" i="86"/>
  <c r="K46" i="86"/>
  <c r="F46" i="86"/>
  <c r="E46" i="86"/>
  <c r="D46" i="86"/>
  <c r="L45" i="86"/>
  <c r="K45" i="86"/>
  <c r="F45" i="86"/>
  <c r="E45" i="86"/>
  <c r="D45" i="86"/>
  <c r="I29" i="86"/>
  <c r="C29" i="86"/>
  <c r="G29" i="86" s="1"/>
  <c r="I28" i="86"/>
  <c r="G28" i="86"/>
  <c r="J28" i="86" s="1"/>
  <c r="C28" i="86"/>
  <c r="M27" i="86"/>
  <c r="G26" i="86"/>
  <c r="J26" i="86" s="1"/>
  <c r="G25" i="86"/>
  <c r="M25" i="86" s="1"/>
  <c r="O25" i="86" s="1"/>
  <c r="M24" i="86"/>
  <c r="O24" i="86" s="1"/>
  <c r="J24" i="86"/>
  <c r="I24" i="86"/>
  <c r="O23" i="86"/>
  <c r="I23" i="86"/>
  <c r="G23" i="86"/>
  <c r="J23" i="86" s="1"/>
  <c r="P23" i="86" s="1"/>
  <c r="G21" i="86"/>
  <c r="C21" i="86"/>
  <c r="C20" i="86"/>
  <c r="G20" i="86" s="1"/>
  <c r="C19" i="86"/>
  <c r="G19" i="86" s="1"/>
  <c r="G14" i="86"/>
  <c r="I14" i="86" s="1"/>
  <c r="J14" i="86" s="1"/>
  <c r="M14" i="86" s="1"/>
  <c r="O14" i="86" s="1"/>
  <c r="G12" i="86"/>
  <c r="I12" i="86" s="1"/>
  <c r="J10" i="86"/>
  <c r="I10" i="86"/>
  <c r="G10" i="86"/>
  <c r="J12" i="86" l="1"/>
  <c r="G46" i="86"/>
  <c r="I20" i="86"/>
  <c r="J20" i="86" s="1"/>
  <c r="M20" i="86"/>
  <c r="O20" i="86" s="1"/>
  <c r="P24" i="86"/>
  <c r="M29" i="86"/>
  <c r="O29" i="86" s="1"/>
  <c r="J29" i="86"/>
  <c r="M19" i="86"/>
  <c r="G45" i="86"/>
  <c r="I19" i="86"/>
  <c r="J19" i="86" s="1"/>
  <c r="M10" i="86"/>
  <c r="P14" i="86"/>
  <c r="M21" i="86"/>
  <c r="O21" i="86" s="1"/>
  <c r="M26" i="86"/>
  <c r="O26" i="86" s="1"/>
  <c r="P26" i="86" s="1"/>
  <c r="M28" i="86"/>
  <c r="O28" i="86" s="1"/>
  <c r="P28" i="86" s="1"/>
  <c r="I21" i="86"/>
  <c r="J21" i="86" s="1"/>
  <c r="J25" i="86"/>
  <c r="P25" i="86" s="1"/>
  <c r="P21" i="86" l="1"/>
  <c r="P20" i="86"/>
  <c r="I46" i="86"/>
  <c r="P29" i="86"/>
  <c r="J45" i="86"/>
  <c r="O10" i="86"/>
  <c r="M12" i="86"/>
  <c r="O12" i="86" s="1"/>
  <c r="P12" i="86" s="1"/>
  <c r="O19" i="86"/>
  <c r="O45" i="86" s="1"/>
  <c r="M45" i="86"/>
  <c r="I45" i="86"/>
  <c r="J46" i="86"/>
  <c r="P19" i="86" l="1"/>
  <c r="P45" i="86" s="1"/>
  <c r="M46" i="86"/>
  <c r="O17" i="86"/>
  <c r="O46" i="86" s="1"/>
  <c r="P10" i="86"/>
  <c r="P46" i="86" s="1"/>
  <c r="H35" i="49" l="1"/>
  <c r="G35" i="49"/>
  <c r="H36" i="49" s="1"/>
  <c r="F35" i="49"/>
  <c r="E35" i="49"/>
  <c r="F36" i="49" s="1"/>
  <c r="D35" i="49"/>
  <c r="D36" i="49" s="1"/>
  <c r="C35" i="49"/>
  <c r="F15" i="71" l="1"/>
  <c r="G15" i="71"/>
  <c r="E15" i="71"/>
  <c r="I14" i="73" l="1"/>
  <c r="I15" i="73"/>
  <c r="I16" i="73"/>
  <c r="I18" i="73"/>
  <c r="I13" i="73"/>
  <c r="G13" i="49" l="1"/>
  <c r="H13" i="49"/>
  <c r="F13" i="49"/>
  <c r="E13" i="49"/>
  <c r="D13" i="49"/>
  <c r="C13" i="49"/>
  <c r="H8" i="49"/>
  <c r="F8" i="49"/>
  <c r="D8" i="49"/>
  <c r="F14" i="49" l="1"/>
  <c r="H14" i="49"/>
  <c r="D14" i="49"/>
  <c r="C8" i="71"/>
  <c r="B21" i="67"/>
  <c r="F30" i="71" l="1"/>
  <c r="E21" i="67" s="1"/>
  <c r="G30" i="71"/>
  <c r="F21" i="67" s="1"/>
  <c r="E30" i="71"/>
  <c r="D21" i="67" s="1"/>
  <c r="E108" i="72"/>
  <c r="E107" i="72"/>
  <c r="E106" i="72"/>
  <c r="E105" i="72"/>
  <c r="E104" i="72"/>
  <c r="E103" i="72"/>
  <c r="E102" i="72"/>
  <c r="E101" i="72"/>
  <c r="E100" i="72"/>
  <c r="E99" i="72"/>
  <c r="E98" i="72"/>
  <c r="E89" i="72"/>
  <c r="E25" i="71" s="1"/>
  <c r="H30" i="71" l="1"/>
  <c r="G21" i="67" s="1"/>
  <c r="H15" i="71"/>
  <c r="G27" i="67"/>
  <c r="F27" i="67"/>
  <c r="E27" i="67"/>
  <c r="D27" i="67"/>
  <c r="B27" i="67"/>
  <c r="G20" i="67"/>
  <c r="F20" i="67"/>
  <c r="E20" i="67"/>
  <c r="D20" i="67"/>
  <c r="B20" i="67"/>
  <c r="D8" i="71"/>
  <c r="E8" i="71" s="1"/>
  <c r="F8" i="71" s="1"/>
  <c r="G8" i="71" s="1"/>
  <c r="G108" i="72"/>
  <c r="F108" i="72"/>
  <c r="D108" i="72"/>
  <c r="C108" i="72"/>
  <c r="G107" i="72"/>
  <c r="F107" i="72"/>
  <c r="D107" i="72"/>
  <c r="C107" i="72"/>
  <c r="G106" i="72"/>
  <c r="F106" i="72"/>
  <c r="D106" i="72"/>
  <c r="C106" i="72"/>
  <c r="G105" i="72"/>
  <c r="F105" i="72"/>
  <c r="D105" i="72"/>
  <c r="C105" i="72"/>
  <c r="G104" i="72"/>
  <c r="F104" i="72"/>
  <c r="D104" i="72"/>
  <c r="C104" i="72"/>
  <c r="G103" i="72"/>
  <c r="F103" i="72"/>
  <c r="D103" i="72"/>
  <c r="C103" i="72"/>
  <c r="G102" i="72"/>
  <c r="F102" i="72"/>
  <c r="D102" i="72"/>
  <c r="C102" i="72"/>
  <c r="G101" i="72"/>
  <c r="F101" i="72"/>
  <c r="D101" i="72"/>
  <c r="C101" i="72"/>
  <c r="G100" i="72"/>
  <c r="F100" i="72"/>
  <c r="D100" i="72"/>
  <c r="C100" i="72"/>
  <c r="G99" i="72"/>
  <c r="F99" i="72"/>
  <c r="D99" i="72"/>
  <c r="C99" i="72"/>
  <c r="G98" i="72"/>
  <c r="G109" i="72" s="1"/>
  <c r="G10" i="71" s="1"/>
  <c r="F11" i="67" s="1"/>
  <c r="F98" i="72"/>
  <c r="D98" i="72"/>
  <c r="C98" i="72"/>
  <c r="G89" i="72"/>
  <c r="G25" i="71" s="1"/>
  <c r="F89" i="72"/>
  <c r="F25" i="71" s="1"/>
  <c r="D89" i="72"/>
  <c r="D25" i="71" s="1"/>
  <c r="C89" i="72"/>
  <c r="C25" i="71" s="1"/>
  <c r="G68" i="72"/>
  <c r="F68" i="72"/>
  <c r="E68" i="72"/>
  <c r="D68" i="72"/>
  <c r="C68" i="72"/>
  <c r="G27" i="72"/>
  <c r="F27" i="72"/>
  <c r="E27" i="72"/>
  <c r="D27" i="72"/>
  <c r="C27" i="72"/>
  <c r="G15" i="72"/>
  <c r="F15" i="72"/>
  <c r="E15" i="72"/>
  <c r="D15" i="72"/>
  <c r="C15" i="72"/>
  <c r="D8" i="72"/>
  <c r="E8" i="72" s="1"/>
  <c r="F8" i="72" s="1"/>
  <c r="G8" i="72" s="1"/>
  <c r="F109" i="72" l="1"/>
  <c r="F10" i="71" s="1"/>
  <c r="E11" i="67" s="1"/>
  <c r="C109" i="72"/>
  <c r="C10" i="71" s="1"/>
  <c r="B11" i="67" s="1"/>
  <c r="D109" i="72"/>
  <c r="D10" i="71" s="1"/>
  <c r="C11" i="67" s="1"/>
  <c r="C46" i="71"/>
  <c r="C41" i="71"/>
  <c r="B28" i="67" s="1"/>
  <c r="C20" i="71"/>
  <c r="E41" i="71"/>
  <c r="D28" i="67" s="1"/>
  <c r="E20" i="71"/>
  <c r="E46" i="71"/>
  <c r="E36" i="71"/>
  <c r="G41" i="71"/>
  <c r="F28" i="67" s="1"/>
  <c r="G36" i="71"/>
  <c r="G20" i="71"/>
  <c r="G46" i="71"/>
  <c r="D46" i="71"/>
  <c r="D41" i="71"/>
  <c r="C28" i="67" s="1"/>
  <c r="D20" i="71"/>
  <c r="F46" i="71"/>
  <c r="F41" i="71"/>
  <c r="E28" i="67" s="1"/>
  <c r="F36" i="71"/>
  <c r="F20" i="71"/>
  <c r="E109" i="72"/>
  <c r="E10" i="71" s="1"/>
  <c r="D11" i="67" s="1"/>
  <c r="H25" i="71"/>
  <c r="F16" i="74"/>
  <c r="H16" i="74" s="1"/>
  <c r="J16" i="74" s="1"/>
  <c r="F15" i="74"/>
  <c r="H15" i="74" s="1"/>
  <c r="J15" i="74" s="1"/>
  <c r="F14" i="74"/>
  <c r="H14" i="74" s="1"/>
  <c r="J14" i="74" s="1"/>
  <c r="F13" i="74"/>
  <c r="H13" i="74" s="1"/>
  <c r="J13" i="74" s="1"/>
  <c r="F12" i="74"/>
  <c r="H12" i="74" s="1"/>
  <c r="J12" i="74" s="1"/>
  <c r="F11" i="74"/>
  <c r="H11" i="74" s="1"/>
  <c r="J11" i="74" s="1"/>
  <c r="H41" i="71" l="1"/>
  <c r="G28" i="67" s="1"/>
  <c r="H20" i="71"/>
  <c r="H36" i="71"/>
  <c r="H46" i="71"/>
  <c r="J17" i="74"/>
  <c r="H10" i="71"/>
  <c r="G11" i="67" s="1"/>
  <c r="J14" i="73"/>
  <c r="J15" i="73"/>
  <c r="J16" i="73"/>
  <c r="J18" i="73"/>
  <c r="J13" i="73"/>
  <c r="F33" i="76" l="1"/>
  <c r="E33" i="76"/>
  <c r="D33" i="76"/>
  <c r="F27" i="76"/>
  <c r="E27" i="76"/>
  <c r="D27" i="76"/>
  <c r="F20" i="76"/>
  <c r="E20" i="76"/>
  <c r="D20" i="76"/>
  <c r="F16" i="76"/>
  <c r="E16" i="76"/>
  <c r="E21" i="76" s="1"/>
  <c r="D16" i="76"/>
  <c r="F8" i="76"/>
  <c r="E8" i="76"/>
  <c r="D8" i="76"/>
  <c r="F33" i="75"/>
  <c r="E33" i="75"/>
  <c r="D33" i="75"/>
  <c r="F27" i="75"/>
  <c r="E27" i="75"/>
  <c r="D27" i="75"/>
  <c r="F20" i="75"/>
  <c r="E20" i="75"/>
  <c r="D20" i="75"/>
  <c r="F16" i="75"/>
  <c r="E16" i="75"/>
  <c r="D16" i="75"/>
  <c r="F13" i="75"/>
  <c r="E13" i="75"/>
  <c r="D12" i="75"/>
  <c r="F22" i="52"/>
  <c r="F28" i="52" s="1"/>
  <c r="E22" i="52"/>
  <c r="E28" i="52" s="1"/>
  <c r="D22" i="52"/>
  <c r="D28" i="52" s="1"/>
  <c r="F13" i="52"/>
  <c r="F27" i="52" s="1"/>
  <c r="E13" i="52"/>
  <c r="E27" i="52" s="1"/>
  <c r="D13" i="52"/>
  <c r="D27" i="52" s="1"/>
  <c r="F33" i="47"/>
  <c r="E33" i="47"/>
  <c r="F27" i="47"/>
  <c r="E27" i="47"/>
  <c r="F21" i="47"/>
  <c r="E21" i="47"/>
  <c r="F13" i="47"/>
  <c r="E13" i="47"/>
  <c r="D33" i="47"/>
  <c r="D27" i="47"/>
  <c r="D30" i="52" l="1"/>
  <c r="E21" i="78"/>
  <c r="F21" i="76"/>
  <c r="F23" i="76" s="1"/>
  <c r="F29" i="76" s="1"/>
  <c r="F35" i="76" s="1"/>
  <c r="F21" i="78"/>
  <c r="E21" i="75"/>
  <c r="E23" i="75" s="1"/>
  <c r="E29" i="75" s="1"/>
  <c r="E35" i="75" s="1"/>
  <c r="E13" i="76"/>
  <c r="E23" i="76" s="1"/>
  <c r="E29" i="76" s="1"/>
  <c r="E35" i="76" s="1"/>
  <c r="E13" i="78"/>
  <c r="D13" i="75"/>
  <c r="D21" i="75"/>
  <c r="D13" i="76"/>
  <c r="F13" i="76"/>
  <c r="F13" i="78"/>
  <c r="E33" i="78"/>
  <c r="F21" i="75"/>
  <c r="F23" i="75" s="1"/>
  <c r="F29" i="75" s="1"/>
  <c r="F35" i="75" s="1"/>
  <c r="F27" i="78"/>
  <c r="D33" i="78"/>
  <c r="D21" i="76"/>
  <c r="E27" i="78"/>
  <c r="D27" i="78"/>
  <c r="F33" i="78"/>
  <c r="F23" i="47"/>
  <c r="F29" i="47" s="1"/>
  <c r="F35" i="47" s="1"/>
  <c r="E30" i="52"/>
  <c r="E23" i="47"/>
  <c r="E29" i="47" s="1"/>
  <c r="E35" i="47" s="1"/>
  <c r="F30" i="52"/>
  <c r="D21" i="78" l="1"/>
  <c r="D13" i="78"/>
  <c r="D23" i="76"/>
  <c r="D29" i="76" s="1"/>
  <c r="D35" i="76" s="1"/>
  <c r="D23" i="75"/>
  <c r="D29" i="75" s="1"/>
  <c r="D35" i="75" s="1"/>
  <c r="F23" i="78"/>
  <c r="F29" i="78" s="1"/>
  <c r="F35" i="78" s="1"/>
  <c r="E23" i="78"/>
  <c r="E29" i="78" s="1"/>
  <c r="E35" i="78" s="1"/>
  <c r="D23" i="78" l="1"/>
  <c r="D29" i="78" s="1"/>
  <c r="D35" i="78" s="1"/>
  <c r="D21" i="47"/>
  <c r="D13" i="47"/>
  <c r="D23" i="47" l="1"/>
  <c r="D29" i="47" s="1"/>
  <c r="D35" i="47" s="1"/>
</calcChain>
</file>

<file path=xl/comments1.xml><?xml version="1.0" encoding="utf-8"?>
<comments xmlns="http://schemas.openxmlformats.org/spreadsheetml/2006/main">
  <authors>
    <author>Schwaller Lorenz</author>
  </authors>
  <commentList>
    <comment ref="H13" authorId="0" shapeId="0">
      <text>
        <r>
          <rPr>
            <b/>
            <sz val="9"/>
            <color indexed="81"/>
            <rFont val="Segoe UI"/>
            <family val="2"/>
          </rPr>
          <t>Schwaller Lorenz:</t>
        </r>
        <r>
          <rPr>
            <sz val="9"/>
            <color indexed="81"/>
            <rFont val="Segoe UI"/>
            <family val="2"/>
          </rPr>
          <t xml:space="preserve">
als Orientierungshilfe; ist beim Druck auszublenden</t>
        </r>
      </text>
    </comment>
  </commentList>
</comments>
</file>

<file path=xl/comments2.xml><?xml version="1.0" encoding="utf-8"?>
<comments xmlns="http://schemas.openxmlformats.org/spreadsheetml/2006/main">
  <authors>
    <author>b102pha</author>
    <author>Eliane Hugi</author>
  </authors>
  <commentList>
    <comment ref="C14" authorId="0" shapeId="0">
      <text>
        <r>
          <rPr>
            <sz val="9"/>
            <color indexed="81"/>
            <rFont val="Tahoma"/>
            <family val="2"/>
          </rPr>
          <t>330, Abschreibungen Sachanlagen
332, Abschreibungen immaterielle Anlagen
364, Wertberichtigungen Darlehen
365, Wertberichtigungen Beteiligungen
366, Abschreibungen Investitionsbeiträge
383, Zusätzliche Abschreibungen
387, Zusätzliche Abschreibungen auf Investitionsbeiträge</t>
        </r>
      </text>
    </comment>
    <comment ref="C15" authorId="1" shapeId="0">
      <text>
        <r>
          <rPr>
            <sz val="9"/>
            <color indexed="81"/>
            <rFont val="Segoe UI"/>
            <family val="2"/>
          </rPr>
          <t xml:space="preserve">
inkl. Werterhalt</t>
        </r>
      </text>
    </comment>
    <comment ref="C16" authorId="1" shapeId="0">
      <text>
        <r>
          <rPr>
            <sz val="9"/>
            <color indexed="81"/>
            <rFont val="Segoe UI"/>
            <family val="2"/>
          </rPr>
          <t xml:space="preserve">
inkl. Werterhalt</t>
        </r>
      </text>
    </comment>
    <comment ref="F21" authorId="0" shapeId="0">
      <text>
        <r>
          <rPr>
            <b/>
            <sz val="9"/>
            <color indexed="81"/>
            <rFont val="Tahoma"/>
            <family val="2"/>
          </rPr>
          <t>Nettoinvestitionen als positive Zahl eingeben</t>
        </r>
        <r>
          <rPr>
            <sz val="9"/>
            <color indexed="81"/>
            <rFont val="Tahoma"/>
            <family val="2"/>
          </rPr>
          <t xml:space="preserve">
</t>
        </r>
      </text>
    </comment>
    <comment ref="G21" authorId="0" shapeId="0">
      <text>
        <r>
          <rPr>
            <b/>
            <sz val="9"/>
            <color indexed="81"/>
            <rFont val="Tahoma"/>
            <family val="2"/>
          </rPr>
          <t>Nettoinvestitionen als positive Zahl eingeben</t>
        </r>
        <r>
          <rPr>
            <sz val="9"/>
            <color indexed="81"/>
            <rFont val="Tahoma"/>
            <family val="2"/>
          </rPr>
          <t xml:space="preserve">
</t>
        </r>
      </text>
    </comment>
    <comment ref="H21" authorId="0" shapeId="0">
      <text>
        <r>
          <rPr>
            <b/>
            <sz val="9"/>
            <color indexed="81"/>
            <rFont val="Tahoma"/>
            <family val="2"/>
          </rPr>
          <t>Nettoinvestitionen als positive Zahl eingeben</t>
        </r>
        <r>
          <rPr>
            <sz val="9"/>
            <color indexed="81"/>
            <rFont val="Tahoma"/>
            <family val="2"/>
          </rPr>
          <t xml:space="preserve">
</t>
        </r>
      </text>
    </comment>
    <comment ref="I21" authorId="0" shapeId="0">
      <text>
        <r>
          <rPr>
            <b/>
            <sz val="9"/>
            <color indexed="81"/>
            <rFont val="Tahoma"/>
            <family val="2"/>
          </rPr>
          <t>Nettoinvestitionen als positive Zahl eingeben</t>
        </r>
        <r>
          <rPr>
            <sz val="9"/>
            <color indexed="81"/>
            <rFont val="Tahoma"/>
            <family val="2"/>
          </rPr>
          <t xml:space="preserve">
</t>
        </r>
      </text>
    </comment>
  </commentList>
</comments>
</file>

<file path=xl/comments3.xml><?xml version="1.0" encoding="utf-8"?>
<comments xmlns="http://schemas.openxmlformats.org/spreadsheetml/2006/main">
  <authors>
    <author>Eliane Hugi</author>
  </authors>
  <commentList>
    <comment ref="D10" authorId="0" shapeId="0">
      <text>
        <r>
          <rPr>
            <sz val="9"/>
            <color indexed="81"/>
            <rFont val="Tahoma"/>
            <family val="2"/>
          </rPr>
          <t xml:space="preserve">
Werterhalt muss eingegeben werden</t>
        </r>
      </text>
    </comment>
    <comment ref="E10" authorId="0" shapeId="0">
      <text>
        <r>
          <rPr>
            <sz val="9"/>
            <color indexed="81"/>
            <rFont val="Tahoma"/>
            <family val="2"/>
          </rPr>
          <t xml:space="preserve">
Werterhalt muss eingegeben werden</t>
        </r>
      </text>
    </comment>
    <comment ref="F10" authorId="0" shapeId="0">
      <text>
        <r>
          <rPr>
            <sz val="9"/>
            <color indexed="81"/>
            <rFont val="Tahoma"/>
            <family val="2"/>
          </rPr>
          <t xml:space="preserve">
Werterhalt muss eingegeben werden</t>
        </r>
      </text>
    </comment>
  </commentList>
</comments>
</file>

<file path=xl/comments4.xml><?xml version="1.0" encoding="utf-8"?>
<comments xmlns="http://schemas.openxmlformats.org/spreadsheetml/2006/main">
  <authors>
    <author>Eliane Hugi</author>
  </authors>
  <commentList>
    <comment ref="D10" authorId="0" shapeId="0">
      <text>
        <r>
          <rPr>
            <sz val="9"/>
            <color indexed="81"/>
            <rFont val="Tahoma"/>
            <family val="2"/>
          </rPr>
          <t xml:space="preserve">
ohne Einlagen SF EK, mit Einlagen SF FK (z.B. Schutzraumbauten)</t>
        </r>
      </text>
    </comment>
    <comment ref="E10" authorId="0" shapeId="0">
      <text>
        <r>
          <rPr>
            <sz val="9"/>
            <color indexed="81"/>
            <rFont val="Tahoma"/>
            <family val="2"/>
          </rPr>
          <t xml:space="preserve">
ohne Einlagen SF EK, mit Einlagen SF FK (z.B. Schutzraumbauten)</t>
        </r>
      </text>
    </comment>
    <comment ref="F10" authorId="0" shapeId="0">
      <text>
        <r>
          <rPr>
            <sz val="9"/>
            <color indexed="81"/>
            <rFont val="Tahoma"/>
            <family val="2"/>
          </rPr>
          <t xml:space="preserve">
ohne Einlagen SF EK, mit Einlagen SF FK (z.B. Schutzraumbauten)</t>
        </r>
      </text>
    </comment>
    <comment ref="D18" authorId="0" shapeId="0">
      <text>
        <r>
          <rPr>
            <sz val="9"/>
            <color indexed="81"/>
            <rFont val="Tahoma"/>
            <family val="2"/>
          </rPr>
          <t xml:space="preserve">
ohne Entnahmen SF EK, mit Entnahmen SF FK</t>
        </r>
      </text>
    </comment>
    <comment ref="E18" authorId="0" shapeId="0">
      <text>
        <r>
          <rPr>
            <sz val="9"/>
            <color indexed="81"/>
            <rFont val="Tahoma"/>
            <family val="2"/>
          </rPr>
          <t xml:space="preserve">
ohne Entnahmen SF EK, mit Entnahmen SF FK</t>
        </r>
      </text>
    </comment>
    <comment ref="F18" authorId="0" shapeId="0">
      <text>
        <r>
          <rPr>
            <sz val="9"/>
            <color indexed="81"/>
            <rFont val="Tahoma"/>
            <family val="2"/>
          </rPr>
          <t xml:space="preserve">
ohne Entnahmen SF EK, mit Entnahmen SF FK</t>
        </r>
      </text>
    </comment>
  </commentList>
</comments>
</file>

<file path=xl/sharedStrings.xml><?xml version="1.0" encoding="utf-8"?>
<sst xmlns="http://schemas.openxmlformats.org/spreadsheetml/2006/main" count="864" uniqueCount="556">
  <si>
    <t>Immaterielle Anlagen</t>
  </si>
  <si>
    <t>Darlehen</t>
  </si>
  <si>
    <t>Personalaufwand</t>
  </si>
  <si>
    <t>Sach- und übriger Betriebsaufwand</t>
  </si>
  <si>
    <t>Abschreibungen Verwaltungsvermögen</t>
  </si>
  <si>
    <t>Finanzaufwand</t>
  </si>
  <si>
    <t>Einlagen in Fonds und Spezialfinanzierungen</t>
  </si>
  <si>
    <t>Transferaufwand</t>
  </si>
  <si>
    <t>Ausserordentlicher Aufwand</t>
  </si>
  <si>
    <t>Fiskalertrag</t>
  </si>
  <si>
    <t>Regalien und Konzessionen</t>
  </si>
  <si>
    <t>Entgelte</t>
  </si>
  <si>
    <t>Verschiedene Erträge</t>
  </si>
  <si>
    <t>Finanzertrag</t>
  </si>
  <si>
    <t>Entnahmen aus Fonds und Spezialfinanzierungen</t>
  </si>
  <si>
    <t>Transferertrag</t>
  </si>
  <si>
    <t>Ausserordentlicher Ertrag</t>
  </si>
  <si>
    <t>Budget</t>
  </si>
  <si>
    <t>Total Betrieblicher Aufwand</t>
  </si>
  <si>
    <t>Total Betrieblicher Ertrag</t>
  </si>
  <si>
    <t>Ergebnis aus betrieblicher Tätigkeit</t>
  </si>
  <si>
    <t>Ergebnis aus Finanzierung</t>
  </si>
  <si>
    <t>Ausserordentliches Ergebnis</t>
  </si>
  <si>
    <t>Jahresergebnis Erfolgsrechnung</t>
  </si>
  <si>
    <t>Erfolgsrechnung</t>
  </si>
  <si>
    <t>Operatives Ergebnis</t>
  </si>
  <si>
    <t>Sachanlagen</t>
  </si>
  <si>
    <t>Beteiligungen und Grundkapitalien</t>
  </si>
  <si>
    <t>Eigene Investitionsbeiträge</t>
  </si>
  <si>
    <t>Übertragung von Sachanlagen in das Finanzvermögen</t>
  </si>
  <si>
    <t>Investitionsbeiträge für eigene Rechnung</t>
  </si>
  <si>
    <t>Rückzahlung von Darlehen</t>
  </si>
  <si>
    <t>Übertragung von Beteiligungen</t>
  </si>
  <si>
    <t>Rückzahlung eigener Investitionsbeiträge</t>
  </si>
  <si>
    <t>Investitionsausgaben</t>
  </si>
  <si>
    <t>Total Investitionsausgaben</t>
  </si>
  <si>
    <t>Investitionseinnahmen</t>
  </si>
  <si>
    <t>Total Investitionseinnahmen</t>
  </si>
  <si>
    <t>Total</t>
  </si>
  <si>
    <t>Allgemeine Verwaltung</t>
  </si>
  <si>
    <t>Aufwand</t>
  </si>
  <si>
    <t>Ertrag</t>
  </si>
  <si>
    <t>Tag- und Sitzungsgelder</t>
  </si>
  <si>
    <t>AG-Beiträge AHV, IV, EO, ALV, Verwaltungskosten</t>
  </si>
  <si>
    <t>Aus- und Weiterbildung der Behördenmitglieder</t>
  </si>
  <si>
    <t>Übriger Personalaufwand</t>
  </si>
  <si>
    <t>Drucksachen, Publikationen</t>
  </si>
  <si>
    <t>Anschaffung Büromaschinen und -geräte</t>
  </si>
  <si>
    <t>Anschaffung von übrigen nicht aktivierbaren Anlagen</t>
  </si>
  <si>
    <t>Allgemeine Verwaltungskosten</t>
  </si>
  <si>
    <t>Buchprüfungskosten</t>
  </si>
  <si>
    <t>Unterhalt Büromaschinen und - geräte</t>
  </si>
  <si>
    <t>Unterhalt übrige mobile Anlagen</t>
  </si>
  <si>
    <t>Miete und Pacht Liegenschaften</t>
  </si>
  <si>
    <t>Mieten, Benützungskosten Mobilien</t>
  </si>
  <si>
    <t>Reisekosten und Spesen</t>
  </si>
  <si>
    <t>3000.01</t>
  </si>
  <si>
    <t>3000.02</t>
  </si>
  <si>
    <t>3050.00</t>
  </si>
  <si>
    <t>3053.00</t>
  </si>
  <si>
    <t>3090.00</t>
  </si>
  <si>
    <t>3099.00</t>
  </si>
  <si>
    <t>3102.00</t>
  </si>
  <si>
    <t>3110.00</t>
  </si>
  <si>
    <t>3119.00</t>
  </si>
  <si>
    <t>3130.01</t>
  </si>
  <si>
    <t>3130.02</t>
  </si>
  <si>
    <t>3132.00</t>
  </si>
  <si>
    <t>3150.00</t>
  </si>
  <si>
    <t>3159.00</t>
  </si>
  <si>
    <t>3160.00</t>
  </si>
  <si>
    <t>3161.00</t>
  </si>
  <si>
    <t>3170.00</t>
  </si>
  <si>
    <t>4260.00</t>
  </si>
  <si>
    <t>Ausgaben</t>
  </si>
  <si>
    <t>Einnahmen</t>
  </si>
  <si>
    <t>…</t>
  </si>
  <si>
    <t>Inhaltsverzeichnis</t>
  </si>
  <si>
    <t xml:space="preserve"> </t>
  </si>
  <si>
    <t>Selbstfinanzierung</t>
  </si>
  <si>
    <t>Abschreibungen Investitionsbeiträge</t>
  </si>
  <si>
    <t>Honorare externe Berater, Gutachter, Fachexperten</t>
  </si>
  <si>
    <t>6310.00</t>
  </si>
  <si>
    <t>Investitionsbeitrag Kanton an Investitionsausgaben</t>
  </si>
  <si>
    <t>Erläuterungen zur Erfolgsrechnung</t>
  </si>
  <si>
    <t>Investitionsrechnung</t>
  </si>
  <si>
    <t>Erläuterungen zur Investitionsrechnung</t>
  </si>
  <si>
    <t>Konto</t>
  </si>
  <si>
    <t>Nettoinvestitionen Verwaltungsvermögen</t>
  </si>
  <si>
    <t>Gesamtaufwand</t>
  </si>
  <si>
    <t>Gesamtertrag</t>
  </si>
  <si>
    <t>Ausgaben Verwaltungsvermögen</t>
  </si>
  <si>
    <t>Einnahmen Verwaltungsvermögen</t>
  </si>
  <si>
    <t>Übersicht Budget</t>
  </si>
  <si>
    <t>Seite</t>
  </si>
  <si>
    <t>Ertragsüberschuss (+), Aufwandüberschuss (-)</t>
  </si>
  <si>
    <t>Einzelkonten nach Funktionen</t>
  </si>
  <si>
    <t>Übersicht</t>
  </si>
  <si>
    <t>Ertragsüberschuss (+) / Aufwandüberschuss (-)</t>
  </si>
  <si>
    <t>Nettoinvestitionen (-) / Einnahmenüberschuss (+)</t>
  </si>
  <si>
    <t>Finanzkennzahlen</t>
  </si>
  <si>
    <t>Anhang</t>
  </si>
  <si>
    <t>Richtwerte</t>
  </si>
  <si>
    <t>Selbstfinanzierungsgrad</t>
  </si>
  <si>
    <t>Kapitaldienstanteil</t>
  </si>
  <si>
    <t>geringe Belastung</t>
  </si>
  <si>
    <t>tragbare Belastung</t>
  </si>
  <si>
    <t>&gt; 15 %</t>
  </si>
  <si>
    <t>hohe Belastung</t>
  </si>
  <si>
    <t>Ertragsüberschuss / Aufwandüberschuss</t>
  </si>
  <si>
    <t>30. November 20_1</t>
  </si>
  <si>
    <t>31. Dezember 20_1</t>
  </si>
  <si>
    <t>Bericht und Antrag</t>
  </si>
  <si>
    <t>Spezialfinanzierungen</t>
  </si>
  <si>
    <t xml:space="preserve">Investitionsrechnung </t>
  </si>
  <si>
    <t>a)</t>
  </si>
  <si>
    <t>b)</t>
  </si>
  <si>
    <t>c)</t>
  </si>
  <si>
    <t>d)</t>
  </si>
  <si>
    <t>Finanzieller Überblick zum Budget</t>
  </si>
  <si>
    <t>HRM2</t>
  </si>
  <si>
    <t>HRM1</t>
  </si>
  <si>
    <t>Mittelwert</t>
  </si>
  <si>
    <t>&gt; 100%</t>
  </si>
  <si>
    <t>mittel-/langfristig anzustreben</t>
  </si>
  <si>
    <t>(Selbstfinanzierung in Prozent</t>
  </si>
  <si>
    <t xml:space="preserve">Der Selbstfinanzierungsgrad zeigt an, in welchem Ausmass Neuinvestitionen durch selbsterwirtschaftete Mittel </t>
  </si>
  <si>
    <t>80% - 100%</t>
  </si>
  <si>
    <t>verantwortbare Neuverschuldung</t>
  </si>
  <si>
    <t>der Nettoinvestitionen)</t>
  </si>
  <si>
    <t>50% - 80%</t>
  </si>
  <si>
    <t>problematische Neuverschuldung</t>
  </si>
  <si>
    <t>Wert über 100%, können Schulden abgebaut werden.</t>
  </si>
  <si>
    <t>&lt; 50%</t>
  </si>
  <si>
    <t>grosse Neuverschuldung</t>
  </si>
  <si>
    <t>Mittelfristig sollte der SF-Grad im Durchschnitt gegen 100% sein, wobei auch der Stand der aktuellen Verschuldung</t>
  </si>
  <si>
    <t>eine Rolle spielt. Die Kennzahl kann starken Schwankungen unterliegen und sollte daher mittelfristig betrachtet werden.</t>
  </si>
  <si>
    <t>0 % - 5 %</t>
  </si>
  <si>
    <t>(Kapitalkosten im Verhältnis</t>
  </si>
  <si>
    <t>Der Kapitaldienstanteil ist die Messgrösse für die Belastung des Haushaltes durch Kapitalkosten. Die Kennzahl</t>
  </si>
  <si>
    <t>5 % - 15 %</t>
  </si>
  <si>
    <t>zum Laufenden Ertrag)</t>
  </si>
  <si>
    <t>gibt Auskunft darüber, wie stark der Laufende Ertrag durch den Zinsendienst und die Abschreibungen</t>
  </si>
  <si>
    <t>(= Kapitaldienst) belastet ist. Ein hoher Anteil weist auf einen enger werdenden finanziellen Spielraum hin.</t>
  </si>
  <si>
    <t>Finanzkennzahlen Berechnungsmodul</t>
  </si>
  <si>
    <t>Kennzahl</t>
  </si>
  <si>
    <t>Berechnungsformel</t>
  </si>
  <si>
    <t>Mittel-</t>
  </si>
  <si>
    <t>Priorität</t>
  </si>
  <si>
    <t>wert</t>
  </si>
  <si>
    <r>
      <t>Selbstfinanzierungsgrad:</t>
    </r>
    <r>
      <rPr>
        <sz val="8"/>
        <rFont val="Arial"/>
        <family val="2"/>
      </rPr>
      <t xml:space="preserve">
</t>
    </r>
  </si>
  <si>
    <t>Selbstfinanzierung x 100</t>
  </si>
  <si>
    <t>Nettoinestition</t>
  </si>
  <si>
    <r>
      <t>Zinsbelastungsanteil:</t>
    </r>
    <r>
      <rPr>
        <sz val="8"/>
        <rFont val="Arial"/>
        <family val="2"/>
      </rPr>
      <t xml:space="preserve">
</t>
    </r>
    <r>
      <rPr>
        <u/>
        <sz val="8"/>
        <rFont val="Arial"/>
        <family val="2"/>
      </rPr>
      <t/>
    </r>
  </si>
  <si>
    <r>
      <t xml:space="preserve">340 - 440 * 100            
</t>
    </r>
    <r>
      <rPr>
        <i/>
        <sz val="8"/>
        <rFont val="Arial"/>
        <family val="2"/>
      </rPr>
      <t>40 + 41 + 42 + 43 + 44 + 45 + 46 + 48 - 489 + 4895</t>
    </r>
  </si>
  <si>
    <t>Laufender Ertrag</t>
  </si>
  <si>
    <r>
      <t>Investitionsanteil:</t>
    </r>
    <r>
      <rPr>
        <u/>
        <sz val="8"/>
        <rFont val="Arial"/>
        <family val="2"/>
      </rPr>
      <t xml:space="preserve">
</t>
    </r>
  </si>
  <si>
    <r>
      <rPr>
        <i/>
        <u/>
        <sz val="8"/>
        <rFont val="Arial"/>
        <family val="2"/>
      </rPr>
      <t xml:space="preserve">50 + 52 + 54 + 55 + 56 * 100                                      </t>
    </r>
    <r>
      <rPr>
        <i/>
        <sz val="8"/>
        <rFont val="Arial"/>
        <family val="2"/>
      </rPr>
      <t xml:space="preserve">
30 + 31 - 3180 + 34 - 344 + 36 - 364 - 365 - 366 + 380 + 381 + Bruttoinvestitionen</t>
    </r>
  </si>
  <si>
    <r>
      <rPr>
        <u/>
        <sz val="8"/>
        <rFont val="Arial"/>
        <family val="2"/>
      </rPr>
      <t>Bruttoinvestitionen x 100</t>
    </r>
    <r>
      <rPr>
        <sz val="8"/>
        <rFont val="Arial"/>
        <family val="2"/>
      </rPr>
      <t xml:space="preserve">          </t>
    </r>
  </si>
  <si>
    <t>konsolidierter Gesamtaufwand</t>
  </si>
  <si>
    <r>
      <t xml:space="preserve">Kapitaldienstanteil:
</t>
    </r>
    <r>
      <rPr>
        <u/>
        <sz val="8"/>
        <rFont val="Arial"/>
        <family val="2"/>
      </rPr>
      <t/>
    </r>
  </si>
  <si>
    <r>
      <t xml:space="preserve">340 + 33 + 364 + 365 + 366 - 440 * 100
</t>
    </r>
    <r>
      <rPr>
        <i/>
        <sz val="8"/>
        <rFont val="Arial"/>
        <family val="2"/>
      </rPr>
      <t>40 + 41 + 42 + 43 + 44 + 45 + 46 + 48 - 489 + 4895</t>
    </r>
  </si>
  <si>
    <t>Zinsaufwand + Abschreibungen - Zinsertrag</t>
  </si>
  <si>
    <r>
      <t xml:space="preserve">Selbstfinanzierungsanteil:
</t>
    </r>
    <r>
      <rPr>
        <u/>
        <sz val="8"/>
        <rFont val="Arial"/>
        <family val="2"/>
      </rPr>
      <t/>
    </r>
  </si>
  <si>
    <t>Finanzkennzahlen Eingabemaske</t>
  </si>
  <si>
    <t>JR</t>
  </si>
  <si>
    <t>Bemerkungen</t>
  </si>
  <si>
    <t>BILANZ</t>
  </si>
  <si>
    <t>Jahresergebnis</t>
  </si>
  <si>
    <t>Aufwandüberschuss im Minus eingeben</t>
  </si>
  <si>
    <t>ERFOLGSRECHNUNG</t>
  </si>
  <si>
    <t>Wertberichtigung auf Forderungen</t>
  </si>
  <si>
    <t>Abschreibungen VV</t>
  </si>
  <si>
    <t>Abschreibungen ordentlich</t>
  </si>
  <si>
    <t>Zinsaufwand</t>
  </si>
  <si>
    <t>Wertberichtigungen Anlagen FV</t>
  </si>
  <si>
    <t>Einlagen in Fonds und SF</t>
  </si>
  <si>
    <t>Wertberichtigung Darlehen VV</t>
  </si>
  <si>
    <t>Wertberichtigung Beteiligungen VV</t>
  </si>
  <si>
    <t>ausserordentlicher Aufwand</t>
  </si>
  <si>
    <t>Ausserordentliche Personalaufwand</t>
  </si>
  <si>
    <t>A.o. Sach- und Betriebsaufwand</t>
  </si>
  <si>
    <t>Zusätzliche Abschreibungen</t>
  </si>
  <si>
    <t>Zusätzliche Abschreibungen auf Investitionsbeiträgen</t>
  </si>
  <si>
    <t>Einlagen in EK</t>
  </si>
  <si>
    <t>interne Verrechnungen</t>
  </si>
  <si>
    <t>Entnahmen aus Fonds und SF</t>
  </si>
  <si>
    <t>./. Entnahmen aus dem Eigenkapital</t>
  </si>
  <si>
    <t>Betrag in Minus eingeben</t>
  </si>
  <si>
    <t>Entnahmen aus Aufwertungsreserve</t>
  </si>
  <si>
    <t>Direkte Steuern natürliche Personen</t>
  </si>
  <si>
    <t>Direkte Steuern juristische Personen</t>
  </si>
  <si>
    <t>Zinsertrag</t>
  </si>
  <si>
    <t>Realisierte Gewinne FV</t>
  </si>
  <si>
    <t>Beteiligungsertrag FV</t>
  </si>
  <si>
    <t>Liegenschaftenertrag FV</t>
  </si>
  <si>
    <t>Wertberichtigung Anlagen FV</t>
  </si>
  <si>
    <t>Entnahmen aus EK</t>
  </si>
  <si>
    <t>INVESTITIONSRECHNUNG</t>
  </si>
  <si>
    <t>Bruttoinvestitionen</t>
  </si>
  <si>
    <t xml:space="preserve">Sachanlagen </t>
  </si>
  <si>
    <t>eigene Investitionsbeiträge</t>
  </si>
  <si>
    <t>Beschluss und Antrag</t>
  </si>
  <si>
    <t>1)</t>
  </si>
  <si>
    <t>2)</t>
  </si>
  <si>
    <t>3)</t>
  </si>
  <si>
    <t>Graphiken / Statistiken</t>
  </si>
  <si>
    <t>(Format kann auch A4 hoch gewählt werden)</t>
  </si>
  <si>
    <t>Jahresrechnung</t>
  </si>
  <si>
    <t>Verpflichtungskreditkontrolle</t>
  </si>
  <si>
    <t>Verpflichtungskredite der Investitionsrechnung</t>
  </si>
  <si>
    <t>Bezeichnung</t>
  </si>
  <si>
    <t>Beschluss-</t>
  </si>
  <si>
    <t>Bruttokredit</t>
  </si>
  <si>
    <t xml:space="preserve">kumulierte </t>
  </si>
  <si>
    <t>datum</t>
  </si>
  <si>
    <t>organ</t>
  </si>
  <si>
    <t>GV</t>
  </si>
  <si>
    <t>Erneuerung EDV-Anlage</t>
  </si>
  <si>
    <t>Holzschnitzel-Heizzentrale</t>
  </si>
  <si>
    <t>GR</t>
  </si>
  <si>
    <t>Beschreibung</t>
  </si>
  <si>
    <t>HRM1:</t>
  </si>
  <si>
    <t>HRM2:</t>
  </si>
  <si>
    <t>7101.3300.01</t>
  </si>
  <si>
    <t>Abschreibungstabelle</t>
  </si>
  <si>
    <t xml:space="preserve">Zuwachs </t>
  </si>
  <si>
    <t xml:space="preserve">Abgang </t>
  </si>
  <si>
    <t>Kennzahlen</t>
  </si>
  <si>
    <t>Titelblatt</t>
  </si>
  <si>
    <t>Investitionen</t>
  </si>
  <si>
    <t>Zuwachs</t>
  </si>
  <si>
    <t>Abgang</t>
  </si>
  <si>
    <t>Interne Verrechnungen</t>
  </si>
  <si>
    <t>Investitionsrechnung Verwaltungsvermögen</t>
  </si>
  <si>
    <t>Übertrag Einnahmenüberschuss in ER</t>
  </si>
  <si>
    <t>Abschrei-bungs-Satz</t>
  </si>
  <si>
    <t>Sachgruppengliederung</t>
  </si>
  <si>
    <t>Grundstücke</t>
  </si>
  <si>
    <t xml:space="preserve"> Nettoergebnis</t>
  </si>
  <si>
    <t>Betrag in Fr.</t>
  </si>
  <si>
    <t>Anlagekategorie</t>
  </si>
  <si>
    <t>Wiederbe-schaffungswert 1.1.</t>
  </si>
  <si>
    <t>Wiederbe-schaffungswert 31.12.</t>
  </si>
  <si>
    <t>betriebswirtschaft-liche Abschreibungen bzw. Werterhalt</t>
  </si>
  <si>
    <t>Pflichteinlage Werterhalt 
SOLL vor Abschreibung</t>
  </si>
  <si>
    <t>vorgenommene Abschreibungen</t>
  </si>
  <si>
    <t>Pflichteinlage Werterhalt IST</t>
  </si>
  <si>
    <t>Ausweis Wiederbeschaffungswert und Bestimmung Pflichteinlage Werterhalt Wasserversorgung</t>
  </si>
  <si>
    <t>Wasserfassungen</t>
  </si>
  <si>
    <t>Reservoire</t>
  </si>
  <si>
    <t>Pumpwerke</t>
  </si>
  <si>
    <t>Wasseraufbereitung</t>
  </si>
  <si>
    <t>Leitungsnetz/Hydranten</t>
  </si>
  <si>
    <t>Messtechnik</t>
  </si>
  <si>
    <t>Nettovermögen</t>
  </si>
  <si>
    <t>(Fremdkapital abzüglich</t>
  </si>
  <si>
    <t>Klassische Grösse zur Beurteilung der Verschuldung bzw. des Vermögens der Gemeinde unter Einbezug</t>
  </si>
  <si>
    <t>geringe Verschuldung</t>
  </si>
  <si>
    <t>Finanzvermögen)</t>
  </si>
  <si>
    <t>mittlere Verschuldung</t>
  </si>
  <si>
    <t>hohe Verschuldung</t>
  </si>
  <si>
    <t>Finanzvermögen</t>
  </si>
  <si>
    <t>Verwaltungsvermögen</t>
  </si>
  <si>
    <t>Beteiligungen</t>
  </si>
  <si>
    <t>Total Aktiven</t>
  </si>
  <si>
    <t>Fremdkapital</t>
  </si>
  <si>
    <t>Laufende Verbindlichkeiten</t>
  </si>
  <si>
    <t>Kurzfristige Finanzverbindlichkeiten</t>
  </si>
  <si>
    <t>derivate Finanzinstrumente</t>
  </si>
  <si>
    <t>langfristige Finanzverbindlichkeiten</t>
  </si>
  <si>
    <t>Eigenkapital I (EK + SF)</t>
  </si>
  <si>
    <t>Bilanzüberschuss/-fehlbetrag (Eigenkapital II)</t>
  </si>
  <si>
    <t>Total Passiven</t>
  </si>
  <si>
    <t xml:space="preserve"> ---</t>
  </si>
  <si>
    <t>keine Berechnung</t>
  </si>
  <si>
    <t>keine Berechnung 
(keine Planbilanz)</t>
  </si>
  <si>
    <r>
      <t>Eigenkapitaldeckungsgrad (EK II):</t>
    </r>
    <r>
      <rPr>
        <sz val="8"/>
        <rFont val="Arial"/>
        <family val="2"/>
      </rPr>
      <t xml:space="preserve">
</t>
    </r>
    <r>
      <rPr>
        <u/>
        <sz val="8"/>
        <rFont val="Arial"/>
        <family val="2"/>
      </rPr>
      <t/>
    </r>
  </si>
  <si>
    <r>
      <t xml:space="preserve">299 * 100    
</t>
    </r>
    <r>
      <rPr>
        <i/>
        <sz val="8"/>
        <rFont val="Arial"/>
        <family val="2"/>
      </rPr>
      <t>(3 - 38 - 39)</t>
    </r>
  </si>
  <si>
    <t>Bilanzüberschuss/-fehlbetrag x 100</t>
  </si>
  <si>
    <t>Laufender Aufwand</t>
  </si>
  <si>
    <r>
      <t>Bruttoverschuldungsanteil:</t>
    </r>
    <r>
      <rPr>
        <sz val="8"/>
        <rFont val="Arial"/>
        <family val="2"/>
      </rPr>
      <t xml:space="preserve">
</t>
    </r>
    <r>
      <rPr>
        <u/>
        <sz val="8"/>
        <rFont val="Arial"/>
        <family val="2"/>
      </rPr>
      <t/>
    </r>
  </si>
  <si>
    <r>
      <t>200 + 201 - 2016 + 206 * 100</t>
    </r>
    <r>
      <rPr>
        <i/>
        <sz val="8"/>
        <rFont val="Arial"/>
        <family val="2"/>
      </rPr>
      <t xml:space="preserve">
40 + 41 + 42 + 43 + 44 + 45 + 46 + 48 - 489 + 4895</t>
    </r>
  </si>
  <si>
    <t>Bruttoschulden x 100</t>
  </si>
  <si>
    <t>Investitionsrechnung 2-stufig</t>
  </si>
  <si>
    <t>Konto  /  Anlage</t>
  </si>
  <si>
    <t>Brutto-Restkredit</t>
  </si>
  <si>
    <t>Ausgaben brutto</t>
  </si>
  <si>
    <t>Zinsaufwand - Zinsertrag x 100</t>
  </si>
  <si>
    <t>finanziert werden können. Ein Selbstfinanzierungsgrad unter 100% führt zu einer Neuverschuldung. Liegt dieser</t>
  </si>
  <si>
    <t xml:space="preserve">der Beteiligungen im Verwaltungsvermögen . </t>
  </si>
  <si>
    <t>Total betrieblicher Aufwand</t>
  </si>
  <si>
    <t>Total betrieblicher Ertrag</t>
  </si>
  <si>
    <t>Auflösung Vorfinanzierung</t>
  </si>
  <si>
    <t>Auflösung Aufwertungsreserve</t>
  </si>
  <si>
    <t>Anlage im Bau</t>
  </si>
  <si>
    <t>Bau Wohnliegenschaft (Anlage in Bau)</t>
  </si>
  <si>
    <t>Gesamt-Total</t>
  </si>
  <si>
    <t>Jahresergebnis (Konten 9000, 9001)</t>
  </si>
  <si>
    <t>9000/9001</t>
  </si>
  <si>
    <r>
      <rPr>
        <i/>
        <u/>
        <sz val="8"/>
        <rFont val="Arial"/>
        <family val="2"/>
      </rPr>
      <t>2990 (9000, 9001) + 33 + 35 + 364 + 365 + 366 + 383 + 387 + 389 - 45 - 489 * 100</t>
    </r>
    <r>
      <rPr>
        <i/>
        <sz val="8"/>
        <rFont val="Arial"/>
        <family val="2"/>
      </rPr>
      <t xml:space="preserve">
690 - 590</t>
    </r>
  </si>
  <si>
    <r>
      <t xml:space="preserve">2990 (9000, 9001) + 33 + 35 + 364 + 365 + 366 + 383 + 387 + 389 - 45 - 489 * 100
</t>
    </r>
    <r>
      <rPr>
        <i/>
        <sz val="8"/>
        <rFont val="Arial"/>
        <family val="2"/>
      </rPr>
      <t>40 + 41 + 42 + 43 + 44 + 45 + 46 + 48 - 489 + 4895</t>
    </r>
  </si>
  <si>
    <t>Löhne, Tag- und Sitzungsgelder für Behörden und Komm.</t>
  </si>
  <si>
    <t>AG-Beiträge an Unfall- und Personalversicherungen</t>
  </si>
  <si>
    <t>Rückerstattungen und Kostenbeteiligungen Dritter</t>
  </si>
  <si>
    <t>Übertragung immaterielle Anlagen</t>
  </si>
  <si>
    <t>Gemäss HBO-Kapitel "Kreditwesen, Anlagen und Ausgaben", sind die Investitionen von Finanzvermögen zur Kostenkontrolle in der Verpflichtungskreditkontrolle zu führen:</t>
  </si>
  <si>
    <t>2018</t>
  </si>
  <si>
    <t>4) Die Teuerungszulage ist für das …Personal auf …% festzulegen (haupt- und/oder nebenamtliches Personal).</t>
  </si>
  <si>
    <t>2019</t>
  </si>
  <si>
    <t>Investitionsbeitrag von privaten Organisationen</t>
  </si>
  <si>
    <t>Hochbaute Y</t>
  </si>
  <si>
    <t>Hochbaute X</t>
  </si>
  <si>
    <t>0260.5060.00</t>
  </si>
  <si>
    <t>0269.5040.00</t>
  </si>
  <si>
    <t>Funktionale Gliederung  - Einzelkonten</t>
  </si>
  <si>
    <t>Erfolgsausweis 3-stufig  (inkl. Spezialfinanzierungen)</t>
  </si>
  <si>
    <t>Bericht Bürgergemeinderat</t>
  </si>
  <si>
    <t>Bürgergemeindepräsident</t>
  </si>
  <si>
    <t>Bürgergemeinde Total</t>
  </si>
  <si>
    <t>0260</t>
  </si>
  <si>
    <t>Bürgergemeindeverwaltung</t>
  </si>
  <si>
    <t>0269</t>
  </si>
  <si>
    <t>www.Bürgergemeinde.ch</t>
  </si>
  <si>
    <t>Forstrechnung</t>
  </si>
  <si>
    <t xml:space="preserve">Ausweis Berechnung Werterhalt  </t>
  </si>
  <si>
    <t>Sanierung Waldhaus</t>
  </si>
  <si>
    <t>Beitrag Privater Spender</t>
  </si>
  <si>
    <t>einlaufender Verpfl.-Kredit auf Anlagen im Bau</t>
  </si>
  <si>
    <t>usw.</t>
  </si>
  <si>
    <t>0260.3300.25</t>
  </si>
  <si>
    <t>Waldhaus</t>
  </si>
  <si>
    <t>Werkhof</t>
  </si>
  <si>
    <t>8201.3300.25</t>
  </si>
  <si>
    <t>Spezialfahrzeug Forst</t>
  </si>
  <si>
    <t>8201.3300.00</t>
  </si>
  <si>
    <t>Anschaffung neues Forstfahrzeug</t>
  </si>
  <si>
    <t>./. Erlös aus altem Forstfahrzeug</t>
  </si>
  <si>
    <t>Beitrag Einwohnergemeinde</t>
  </si>
  <si>
    <t>0260.3300.00</t>
  </si>
  <si>
    <t>Leitungssanierungen Wasserversorgung</t>
  </si>
  <si>
    <t>(SF)</t>
  </si>
  <si>
    <t>Der Kommentar zum Budget kann folgende Schwerpunkte umfassen:</t>
  </si>
  <si>
    <t>Erläuterungen und Kommentar zum vorliegenden Budget und ggf. Spezialfinanzierungen</t>
  </si>
  <si>
    <t>4xxx Ort, 31. Oktober 20_1</t>
  </si>
  <si>
    <t xml:space="preserve"> SF Wasserversorgung</t>
  </si>
  <si>
    <t>Volkswirtschaft</t>
  </si>
  <si>
    <r>
      <rPr>
        <i/>
        <u/>
        <sz val="8"/>
        <color theme="1"/>
        <rFont val="Arial"/>
        <family val="2"/>
      </rPr>
      <t>20 - 10</t>
    </r>
    <r>
      <rPr>
        <i/>
        <sz val="8"/>
        <color theme="1"/>
        <rFont val="Arial"/>
        <family val="2"/>
      </rPr>
      <t xml:space="preserve">
EW</t>
    </r>
  </si>
  <si>
    <r>
      <rPr>
        <u/>
        <sz val="8"/>
        <color theme="1"/>
        <rFont val="Arial"/>
        <family val="2"/>
      </rPr>
      <t xml:space="preserve">FK - FV  </t>
    </r>
    <r>
      <rPr>
        <sz val="8"/>
        <color theme="1"/>
        <rFont val="Arial"/>
        <family val="2"/>
      </rPr>
      <t xml:space="preserve">   </t>
    </r>
  </si>
  <si>
    <t xml:space="preserve"> SF Forstwirtschaft</t>
  </si>
  <si>
    <t>Finanzierung</t>
  </si>
  <si>
    <t>Konten-</t>
  </si>
  <si>
    <t>Bürgerrechnung</t>
  </si>
  <si>
    <t>definition</t>
  </si>
  <si>
    <t xml:space="preserve">+ </t>
  </si>
  <si>
    <t>Ertragsüberschuss</t>
  </si>
  <si>
    <t>+ 9000</t>
  </si>
  <si>
    <t xml:space="preserve">- </t>
  </si>
  <si>
    <t>Aufwandüberschuss</t>
  </si>
  <si>
    <t>- 9001</t>
  </si>
  <si>
    <t>+</t>
  </si>
  <si>
    <t>Abschreibungen und Wertberichtigungen</t>
  </si>
  <si>
    <t>+ 33x, 364, 365, 366, 383, 387</t>
  </si>
  <si>
    <t>-</t>
  </si>
  <si>
    <t>Einlagen in das Eigenkapital</t>
  </si>
  <si>
    <t>+ 389</t>
  </si>
  <si>
    <t>Entnahmen aus dem Eigenkapital</t>
  </si>
  <si>
    <t>- 489</t>
  </si>
  <si>
    <t>Finanzierungsüberschuss (+), -fehlbetrag (-)</t>
  </si>
  <si>
    <t>Selbstfinanzierungsgrad (in %)</t>
  </si>
  <si>
    <r>
      <rPr>
        <b/>
        <sz val="9"/>
        <rFont val="Arial"/>
        <family val="2"/>
      </rPr>
      <t>Selbstfinanzierung:</t>
    </r>
    <r>
      <rPr>
        <sz val="9"/>
        <rFont val="Arial"/>
        <family val="2"/>
      </rPr>
      <t xml:space="preserve"> Summe der selbst erwirtschafteten Mittel. Die Selbstfinanzierung ist vergleichbar mit der Kenngrösse des Cashflows. Im Vergleich zum Cashflow erfolgt die Berechnung der Selbstfinanzierung nach einer vereinfachten Methode.</t>
    </r>
  </si>
  <si>
    <r>
      <rPr>
        <b/>
        <sz val="9"/>
        <rFont val="Arial"/>
        <family val="2"/>
      </rPr>
      <t xml:space="preserve">Selbstfinanzierungsgrad: </t>
    </r>
    <r>
      <rPr>
        <sz val="9"/>
        <rFont val="Arial"/>
        <family val="2"/>
      </rPr>
      <t>Anteil der Nettoinvestitionen, welche aus eigenen Mitteln finanziert werden können. Mittelfristig sollte der Selbstfinanzierungsgrad im Durchschnitt gegen 100 % sein. Bei einem Wert von über 100 % können die Investitionen vollständig eigenfinanziert werden. Ein Selbstfinanzierungsgrad unter 100 % führt zu einer Neuverschuldung.</t>
    </r>
  </si>
  <si>
    <t>über 100 %</t>
  </si>
  <si>
    <t xml:space="preserve"> sehr gut</t>
  </si>
  <si>
    <t>80 - 100 %</t>
  </si>
  <si>
    <t xml:space="preserve"> gut</t>
  </si>
  <si>
    <t>50 - 80 %</t>
  </si>
  <si>
    <t xml:space="preserve"> genügend</t>
  </si>
  <si>
    <t>0 - 50 %</t>
  </si>
  <si>
    <t xml:space="preserve"> ungenügend</t>
  </si>
  <si>
    <t>&lt; 0 %</t>
  </si>
  <si>
    <t xml:space="preserve"> sehr schlecht</t>
  </si>
  <si>
    <t>Bürgergemeinderat</t>
  </si>
  <si>
    <t>Bürgergemeindeversammlung</t>
  </si>
  <si>
    <t>Der Bürgergemeinderat beantragt, das Budget wie folgt zu beschliessen:</t>
  </si>
  <si>
    <t>Bürgergemeinderat xxx</t>
  </si>
  <si>
    <t>Bürgergemeindeschreiber</t>
  </si>
  <si>
    <t>5) Der Bürgergemeinderat wird ermächtigt, allfällige Finanzierungsfehlbeträge gemäss vorliegendem Budget durch die Aufnahme von Fremdmitteln / Darlehen zu decken.</t>
  </si>
  <si>
    <r>
      <t>Nettoschuld I in Fr. / ortsansässiger Bürger</t>
    </r>
    <r>
      <rPr>
        <u/>
        <sz val="8"/>
        <rFont val="Arial"/>
        <family val="2"/>
      </rPr>
      <t/>
    </r>
  </si>
  <si>
    <t>ortsansässige Bürger</t>
  </si>
  <si>
    <t>&lt;  0</t>
  </si>
  <si>
    <t>0 - 150</t>
  </si>
  <si>
    <t>150 - 450</t>
  </si>
  <si>
    <t>450 - 750</t>
  </si>
  <si>
    <t>&gt;  750</t>
  </si>
  <si>
    <t>Begründung erheblicher Abweichungen gegenüber dem Budget Vorjahr</t>
  </si>
  <si>
    <t>(sofern SF Forst geführt wird - fakultativ)</t>
  </si>
  <si>
    <t xml:space="preserve">Bürgergemeinde - Total </t>
  </si>
  <si>
    <t>(nur für BG mit SF Wasserversorgung)</t>
  </si>
  <si>
    <t>Anhang 1</t>
  </si>
  <si>
    <t>Anhang 2</t>
  </si>
  <si>
    <t>Anhang 3</t>
  </si>
  <si>
    <t>Nettoinvestition (Passivierung)</t>
  </si>
  <si>
    <t>Nettoinvestition (Aktivierung)</t>
  </si>
  <si>
    <t>Hoch- und Tiefbauten übrige (im VV)</t>
  </si>
  <si>
    <t>Forstwirtschaft SF</t>
  </si>
  <si>
    <t>0260.5040.00</t>
  </si>
  <si>
    <t>Nettoschuld I pro orts.-Bürger</t>
  </si>
  <si>
    <t xml:space="preserve">sehr hohe Verschuldung             </t>
  </si>
  <si>
    <t>Investitionsrechnung, Sachgruppen</t>
  </si>
  <si>
    <t xml:space="preserve">Erfolgsrechnung </t>
  </si>
  <si>
    <t>Spezialfinanzierung ……….</t>
  </si>
  <si>
    <t>Bürgerrechnung  (ohne SF)</t>
  </si>
  <si>
    <t>Betriebsgewinne (Einlagen in SF des EK)</t>
  </si>
  <si>
    <t>+ 3510.00</t>
  </si>
  <si>
    <t>Betriebsverluste (Entnahmen aus SF des EK)</t>
  </si>
  <si>
    <t>- 4510.00</t>
  </si>
  <si>
    <t>+ 350, + 351, (ohne 3510.00)</t>
  </si>
  <si>
    <t>- 450, - 451,  (ohne 4510.00)</t>
  </si>
  <si>
    <r>
      <t xml:space="preserve">Einlagen in Fonds u Spezialfinanzierungen </t>
    </r>
    <r>
      <rPr>
        <sz val="9"/>
        <rFont val="Arial"/>
        <family val="2"/>
      </rPr>
      <t>(auch WE)</t>
    </r>
  </si>
  <si>
    <r>
      <t xml:space="preserve">Entnahmen aus Fonds u Spezialfinanz. </t>
    </r>
    <r>
      <rPr>
        <sz val="9"/>
        <rFont val="Arial"/>
        <family val="2"/>
      </rPr>
      <t>(auch WE)</t>
    </r>
  </si>
  <si>
    <t>Wasserversorgung</t>
  </si>
  <si>
    <t>KEINE</t>
  </si>
  <si>
    <t>Konten/Sachgruppen</t>
  </si>
  <si>
    <t>+/-</t>
  </si>
  <si>
    <t>Jahresergebnis Erfolgsrechnung: Ertragsüberschuss (+), Aufwandüberschuss (-)</t>
  </si>
  <si>
    <t>900 (+) oder (-)</t>
  </si>
  <si>
    <t>33 + 366 + 383 + 387</t>
  </si>
  <si>
    <t>Wertberichtigungen Darlehen u. Beteiligungen VV</t>
  </si>
  <si>
    <t>364 + 365</t>
  </si>
  <si>
    <t>Wertberichtigungen / Marktwertanpassungen auf Finanzanlagen (nicht realisiert)</t>
  </si>
  <si>
    <t>3440 / 4440 + 4441 + 4442</t>
  </si>
  <si>
    <t>Wertberichtigungen Sachanlagen FV (nicht realisiert)</t>
  </si>
  <si>
    <t>3441 / 4443 + 4449</t>
  </si>
  <si>
    <t>Einlagen (+) / Entnahmen (-) in Fonds/Spezialfinanzierungen FK</t>
  </si>
  <si>
    <t>35 / 45</t>
  </si>
  <si>
    <t>Einlagen (+)  / Entnahmen (-) EK inkl. Abschreibung BfB (ohne Vorfin., NBR, AWR)</t>
  </si>
  <si>
    <t>389 / 489</t>
  </si>
  <si>
    <t>Finanzierung - Gemeinde Total</t>
  </si>
  <si>
    <t>Finanzierungs-Überschuss / - Fehlbetrag</t>
  </si>
  <si>
    <t>Bildung (+) / Auflösung (-) Vorfinanzierungen</t>
  </si>
  <si>
    <t>385 / 485</t>
  </si>
  <si>
    <t>Entwurf:  für Bürger- und Kirchgemeinden</t>
  </si>
  <si>
    <t xml:space="preserve">Nettoinvestitionen  </t>
  </si>
  <si>
    <t>Saldo IR</t>
  </si>
  <si>
    <r>
      <t xml:space="preserve">Finanzierungsausweis </t>
    </r>
    <r>
      <rPr>
        <sz val="14"/>
        <rFont val="Arial Black"/>
        <family val="2"/>
      </rPr>
      <t xml:space="preserve"> (Geldfluss)</t>
    </r>
  </si>
  <si>
    <t>fakultativ</t>
  </si>
  <si>
    <t>3</t>
  </si>
  <si>
    <t xml:space="preserve">Aufwand </t>
  </si>
  <si>
    <t>Gliederung und Darstellung zum Budget</t>
  </si>
  <si>
    <t>V 3</t>
  </si>
  <si>
    <t>Inhalte</t>
  </si>
  <si>
    <t>Titelblatt und Inhalt</t>
  </si>
  <si>
    <t>Deckblatt und Inhaltsverzeichnis</t>
  </si>
  <si>
    <t>X</t>
  </si>
  <si>
    <t>Bericht in Worten und Zahlen</t>
  </si>
  <si>
    <t>(X)</t>
  </si>
  <si>
    <t>z.Hd. der Gemeindeversammlung</t>
  </si>
  <si>
    <t>Übersicht Budget - Ergebnisse</t>
  </si>
  <si>
    <t>Zahlen über ER und IR im Überblick</t>
  </si>
  <si>
    <t>Übersicht Budget - Finanzierung</t>
  </si>
  <si>
    <t>Total der Gemeinde</t>
  </si>
  <si>
    <t>Finanzierung mit Spezialfinanzierungen</t>
  </si>
  <si>
    <t>Differenziert nach SF und Gemeinde</t>
  </si>
  <si>
    <t>nach Funktion - total auf 1 Stelle</t>
  </si>
  <si>
    <t xml:space="preserve">Erfolgsausweis 3-stufig </t>
  </si>
  <si>
    <t>ER Gemeinde total auf Stufe SG - 2-stellig</t>
  </si>
  <si>
    <t>Erfolgsausweis 3-stufig Spezialfinanzierungen</t>
  </si>
  <si>
    <t>ER der SF auf Stufe SG - 2-stellig</t>
  </si>
  <si>
    <t>Funktionale Gliederung  (Einzelkonten)</t>
  </si>
  <si>
    <t>ER auf Stufe Einzelkonten (4+4+2)</t>
  </si>
  <si>
    <t>ER auf Stufe SG - 4-stellig</t>
  </si>
  <si>
    <t>IR auf Stufe SG - 2-stellig</t>
  </si>
  <si>
    <t>IR auf Stufe Einzelkonten (4+4+2)</t>
  </si>
  <si>
    <t>IR auf Stufe SG - 4-stellig</t>
  </si>
  <si>
    <t>Plan-Geldflussrechnung</t>
  </si>
  <si>
    <t>Berechnung Werterhalt</t>
  </si>
  <si>
    <t>Nachweis/Berechnung der Abschreibungen VV</t>
  </si>
  <si>
    <t>Nachweis der bestehenden Verpflichtungskredite IR</t>
  </si>
  <si>
    <t>die wichtigsten Finanzkennzahlen</t>
  </si>
  <si>
    <t>6 bis 11</t>
  </si>
  <si>
    <t>2020</t>
  </si>
  <si>
    <t xml:space="preserve"> (Anforderungen AGEM)</t>
  </si>
  <si>
    <t>auf Stufe Budgetierung keine Ausweisung</t>
  </si>
  <si>
    <t>im Bereich SF Wasser - nur 8 BG betroffen</t>
  </si>
  <si>
    <t>Finanzierung total</t>
  </si>
  <si>
    <t>Anhang 4</t>
  </si>
  <si>
    <t xml:space="preserve">Kennzahlen </t>
  </si>
  <si>
    <r>
      <t xml:space="preserve">Verpflichtungskreditkontrolle  </t>
    </r>
    <r>
      <rPr>
        <sz val="9"/>
        <rFont val="Arial"/>
        <family val="2"/>
      </rPr>
      <t>(sofern Verpflichtungskredite IR)</t>
    </r>
  </si>
  <si>
    <r>
      <t xml:space="preserve">Abschreibungen Verwaltungsvermögen  </t>
    </r>
    <r>
      <rPr>
        <sz val="9"/>
        <rFont val="Arial"/>
        <family val="2"/>
      </rPr>
      <t>(sofern Anlagen)</t>
    </r>
  </si>
  <si>
    <r>
      <t xml:space="preserve">Berechnung Werterhalt Wasserversorgung </t>
    </r>
    <r>
      <rPr>
        <sz val="8.5"/>
        <rFont val="Arial"/>
        <family val="2"/>
      </rPr>
      <t>(sofern SF Wasser - sonst)</t>
    </r>
  </si>
  <si>
    <t>(obligatorisch nur für jene Bürgermeinden, welche eine Wasserversorgung betreiben)</t>
  </si>
  <si>
    <t>Sanierung Werkhof (neues Projekt ab 2019)</t>
  </si>
  <si>
    <t>Renovation Waldhaus (neues Projekt ab 2020)</t>
  </si>
  <si>
    <t xml:space="preserve"> gelb-markiert = nur für intern</t>
  </si>
  <si>
    <t>(sofern SF geführt werden - fakultativ)</t>
  </si>
  <si>
    <t xml:space="preserve"> Ausweis Register:</t>
  </si>
  <si>
    <t>Bürgergemeinde  ……..</t>
  </si>
  <si>
    <t xml:space="preserve">4xxx Ortschaft           </t>
  </si>
  <si>
    <t>(Sitz der Verwaltung)</t>
  </si>
  <si>
    <t>extra light</t>
  </si>
  <si>
    <t>f</t>
  </si>
  <si>
    <t>O</t>
  </si>
  <si>
    <t>ca. 5 -10</t>
  </si>
  <si>
    <t>026</t>
  </si>
  <si>
    <t>Verwaltung Bürgergemeinden</t>
  </si>
  <si>
    <t>Forstwirtschaft</t>
  </si>
  <si>
    <t>Nettoergebnis</t>
  </si>
  <si>
    <t>Budget 2021</t>
  </si>
  <si>
    <t>2021</t>
  </si>
  <si>
    <t>Abschreibung 2021</t>
  </si>
  <si>
    <t>Plan-Wert 31.12.2021 (Buchwert)</t>
  </si>
  <si>
    <t>bis 2021</t>
  </si>
  <si>
    <t>ab 2022</t>
  </si>
  <si>
    <t xml:space="preserve">   Legende:</t>
  </si>
  <si>
    <t xml:space="preserve">   ) SF nur sofern relevant</t>
  </si>
  <si>
    <t xml:space="preserve">   ) ansonsten weglassen</t>
  </si>
  <si>
    <t xml:space="preserve">   f  =  freiwillig</t>
  </si>
  <si>
    <t xml:space="preserve">   O  =  weglassen</t>
  </si>
  <si>
    <t xml:space="preserve"> grün-markiert = obligatorisch</t>
  </si>
  <si>
    <t xml:space="preserve"> nicht markiert = freiwillig</t>
  </si>
  <si>
    <t>Ergebnisse</t>
  </si>
  <si>
    <t>Betrieblicher Aufwand</t>
  </si>
  <si>
    <t>Betrieblicher Ertrag</t>
  </si>
  <si>
    <t>Einnahmenüberschuss</t>
  </si>
  <si>
    <t xml:space="preserve">Nettoinvestitionen </t>
  </si>
  <si>
    <t xml:space="preserve"> (und sofern relevant)</t>
  </si>
  <si>
    <t>textliche Erklärungen zu Abweichungen (individuell)</t>
  </si>
  <si>
    <t>Behörden und Kommissionen</t>
  </si>
  <si>
    <t>Löhne, Tag- und Sitzungsgelder an Behörden und Kommissionen</t>
  </si>
  <si>
    <t>Vergütungen an Behörden und Kommissionen</t>
  </si>
  <si>
    <t>Löhne des Verwaltungs- und Betriebspersonals</t>
  </si>
  <si>
    <t>Temporäre Arbeitskräfte</t>
  </si>
  <si>
    <t>Zulagen</t>
  </si>
  <si>
    <t>Gemeindeeigene Kinder- und Ausbildungszulagen</t>
  </si>
  <si>
    <t>übrige Zulagen</t>
  </si>
  <si>
    <t xml:space="preserve"> Budget  2022</t>
  </si>
  <si>
    <t>Version 3.6</t>
  </si>
  <si>
    <t>2022</t>
  </si>
  <si>
    <t>Budget 2022</t>
  </si>
  <si>
    <t>Jahresrechnung 2020</t>
  </si>
  <si>
    <t>Plan-Wert 31.12.2022 (Buchwert)</t>
  </si>
  <si>
    <t>Abschreibung 2022</t>
  </si>
  <si>
    <t>Anschaffungs-wert für Abschr. 2022</t>
  </si>
  <si>
    <t>Anschaffungswert für Abschreibung 2021</t>
  </si>
  <si>
    <t>Ist-Anschaffungs-wert per 01.01.2021</t>
  </si>
  <si>
    <t>Buchwert 01.01.2021</t>
  </si>
  <si>
    <t>bis 31.12.2020</t>
  </si>
  <si>
    <t>bis 2022</t>
  </si>
  <si>
    <t>ab 2023</t>
  </si>
  <si>
    <t xml:space="preserve"> Variante extra light</t>
  </si>
  <si>
    <r>
      <t xml:space="preserve">   X  = </t>
    </r>
    <r>
      <rPr>
        <i/>
        <sz val="10"/>
        <rFont val="Arial"/>
        <family val="2"/>
      </rPr>
      <t>obligatorisch</t>
    </r>
  </si>
  <si>
    <r>
      <t xml:space="preserve"> </t>
    </r>
    <r>
      <rPr>
        <b/>
        <i/>
        <sz val="10"/>
        <rFont val="Arial"/>
        <family val="2"/>
      </rPr>
      <t>(X)</t>
    </r>
    <r>
      <rPr>
        <i/>
        <sz val="10"/>
        <rFont val="Arial"/>
        <family val="2"/>
      </rPr>
      <t xml:space="preserve">  = sofern relevant</t>
    </r>
  </si>
  <si>
    <r>
      <t xml:space="preserve">(X) / </t>
    </r>
    <r>
      <rPr>
        <sz val="10"/>
        <rFont val="Arial"/>
        <family val="2"/>
      </rPr>
      <t>f</t>
    </r>
  </si>
  <si>
    <r>
      <t xml:space="preserve">Total obligatorische Elemente </t>
    </r>
    <r>
      <rPr>
        <i/>
        <sz val="10"/>
        <rFont val="Arial"/>
        <family val="2"/>
      </rPr>
      <t>(inkl. Titelblatt)</t>
    </r>
  </si>
  <si>
    <r>
      <t xml:space="preserve">Total Doppelseiten  </t>
    </r>
    <r>
      <rPr>
        <i/>
        <sz val="10"/>
        <rFont val="Arial"/>
        <family val="2"/>
      </rPr>
      <t xml:space="preserve"> (Schätzungen)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</si>
</sst>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quot;Fr.&quot;\ * #,##0.00_ ;_ &quot;Fr.&quot;\ * \-#,##0.00_ ;_ &quot;Fr.&quot;\ * &quot;-&quot;??_ ;_ @_ "/>
    <numFmt numFmtId="43" formatCode="_ * #,##0.00_ ;_ * \-#,##0.00_ ;_ * &quot;-&quot;??_ ;_ @_ "/>
    <numFmt numFmtId="164" formatCode="[$-807]d/\ mmmm\ yyyy;@"/>
    <numFmt numFmtId="165" formatCode="#,##0.00_);\(#,##0.00\)"/>
    <numFmt numFmtId="166" formatCode="_ * #,##0_ ;_ * \-#,##0_ ;_ * &quot;-&quot;??_ ;_ @_ "/>
    <numFmt numFmtId="167" formatCode="#,###.00"/>
    <numFmt numFmtId="168" formatCode="0.0000%"/>
  </numFmts>
  <fonts count="66" x14ac:knownFonts="1">
    <font>
      <sz val="11"/>
      <name val="Arial"/>
    </font>
    <font>
      <sz val="11"/>
      <color theme="1"/>
      <name val="Calibri"/>
      <family val="2"/>
      <scheme val="minor"/>
    </font>
    <font>
      <sz val="8"/>
      <name val="Arial"/>
      <family val="2"/>
    </font>
    <font>
      <sz val="10"/>
      <name val="Arial"/>
      <family val="2"/>
    </font>
    <font>
      <b/>
      <sz val="10"/>
      <name val="Arial"/>
      <family val="2"/>
    </font>
    <font>
      <sz val="10"/>
      <name val="Arial"/>
      <family val="2"/>
    </font>
    <font>
      <i/>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2"/>
      <name val="Arial Black"/>
      <family val="2"/>
    </font>
    <font>
      <b/>
      <sz val="12"/>
      <name val="Arial Black"/>
      <family val="2"/>
    </font>
    <font>
      <b/>
      <sz val="10"/>
      <name val="Arial Black"/>
      <family val="2"/>
    </font>
    <font>
      <sz val="9"/>
      <name val="Arial"/>
      <family val="2"/>
    </font>
    <font>
      <b/>
      <sz val="9"/>
      <name val="Arial"/>
      <family val="2"/>
    </font>
    <font>
      <sz val="11"/>
      <name val="Arial"/>
      <family val="2"/>
    </font>
    <font>
      <sz val="10"/>
      <name val="Arial"/>
      <family val="2"/>
    </font>
    <font>
      <b/>
      <sz val="14"/>
      <name val="Arial Black"/>
      <family val="2"/>
    </font>
    <font>
      <b/>
      <sz val="8"/>
      <name val="Arial"/>
      <family val="2"/>
    </font>
    <font>
      <i/>
      <sz val="9"/>
      <name val="Arial"/>
      <family val="2"/>
    </font>
    <font>
      <sz val="10"/>
      <color theme="1"/>
      <name val="Arial"/>
      <family val="2"/>
    </font>
    <font>
      <sz val="9"/>
      <color indexed="81"/>
      <name val="Tahoma"/>
      <family val="2"/>
    </font>
    <font>
      <b/>
      <sz val="9"/>
      <color indexed="81"/>
      <name val="Tahoma"/>
      <family val="2"/>
    </font>
    <font>
      <sz val="12"/>
      <name val="Helv"/>
    </font>
    <font>
      <sz val="11"/>
      <name val="Arial"/>
      <family val="2"/>
    </font>
    <font>
      <b/>
      <sz val="11"/>
      <color theme="1"/>
      <name val="Calibri"/>
      <family val="2"/>
      <scheme val="minor"/>
    </font>
    <font>
      <u/>
      <sz val="8"/>
      <name val="Arial"/>
      <family val="2"/>
    </font>
    <font>
      <i/>
      <u/>
      <sz val="8"/>
      <name val="Arial"/>
      <family val="2"/>
    </font>
    <font>
      <i/>
      <sz val="8"/>
      <name val="Arial"/>
      <family val="2"/>
    </font>
    <font>
      <b/>
      <sz val="11"/>
      <name val="Arial"/>
      <family val="2"/>
    </font>
    <font>
      <u/>
      <sz val="11"/>
      <color theme="10"/>
      <name val="Arial"/>
      <family val="2"/>
    </font>
    <font>
      <b/>
      <sz val="19"/>
      <name val="Arial"/>
      <family val="2"/>
    </font>
    <font>
      <b/>
      <sz val="30"/>
      <name val="Arial"/>
      <family val="2"/>
    </font>
    <font>
      <sz val="10"/>
      <color rgb="FFFF0000"/>
      <name val="Arial"/>
      <family val="2"/>
    </font>
    <font>
      <b/>
      <i/>
      <sz val="9"/>
      <name val="Arial"/>
      <family val="2"/>
    </font>
    <font>
      <i/>
      <sz val="11"/>
      <name val="Arial"/>
      <family val="2"/>
    </font>
    <font>
      <sz val="12"/>
      <name val="Arial"/>
      <family val="2"/>
    </font>
    <font>
      <b/>
      <sz val="14"/>
      <name val="Arial"/>
      <family val="2"/>
    </font>
    <font>
      <b/>
      <sz val="12"/>
      <name val="Arial"/>
      <family val="2"/>
    </font>
    <font>
      <i/>
      <sz val="12"/>
      <name val="Arial"/>
      <family val="2"/>
    </font>
    <font>
      <b/>
      <sz val="8"/>
      <color rgb="FFFF0000"/>
      <name val="Arial"/>
      <family val="2"/>
    </font>
    <font>
      <sz val="8"/>
      <color rgb="FFFF0000"/>
      <name val="Arial"/>
      <family val="2"/>
    </font>
    <font>
      <i/>
      <sz val="8"/>
      <color rgb="FFFF0000"/>
      <name val="Arial"/>
      <family val="2"/>
    </font>
    <font>
      <sz val="10"/>
      <color rgb="FF92D050"/>
      <name val="Arial"/>
      <family val="2"/>
    </font>
    <font>
      <i/>
      <sz val="8"/>
      <color theme="1"/>
      <name val="Arial"/>
      <family val="2"/>
    </font>
    <font>
      <sz val="8"/>
      <color theme="1"/>
      <name val="Arial"/>
      <family val="2"/>
    </font>
    <font>
      <b/>
      <sz val="8"/>
      <color theme="1"/>
      <name val="Arial"/>
      <family val="2"/>
    </font>
    <font>
      <i/>
      <u/>
      <sz val="8"/>
      <color theme="1"/>
      <name val="Arial"/>
      <family val="2"/>
    </font>
    <font>
      <u/>
      <sz val="8"/>
      <color theme="1"/>
      <name val="Arial"/>
      <family val="2"/>
    </font>
    <font>
      <b/>
      <i/>
      <sz val="10"/>
      <name val="Arial"/>
      <family val="2"/>
    </font>
    <font>
      <b/>
      <sz val="8"/>
      <name val="Arial Black"/>
      <family val="2"/>
    </font>
    <font>
      <b/>
      <sz val="9"/>
      <color indexed="81"/>
      <name val="Segoe UI"/>
      <family val="2"/>
    </font>
    <font>
      <sz val="9"/>
      <color indexed="81"/>
      <name val="Segoe UI"/>
      <family val="2"/>
    </font>
    <font>
      <sz val="11"/>
      <color rgb="FFFF0000"/>
      <name val="Arial"/>
      <family val="2"/>
    </font>
    <font>
      <b/>
      <sz val="11"/>
      <color rgb="FFFF0000"/>
      <name val="Calibri"/>
      <family val="2"/>
      <scheme val="minor"/>
    </font>
    <font>
      <strike/>
      <sz val="8"/>
      <color rgb="FFFF0000"/>
      <name val="Arial"/>
      <family val="2"/>
    </font>
    <font>
      <sz val="14"/>
      <name val="Arial"/>
      <family val="2"/>
    </font>
    <font>
      <sz val="9"/>
      <color theme="1"/>
      <name val="Arial"/>
      <family val="2"/>
    </font>
    <font>
      <sz val="14"/>
      <name val="Arial Black"/>
      <family val="2"/>
    </font>
    <font>
      <b/>
      <sz val="10"/>
      <color rgb="FFFF0000"/>
      <name val="Arial"/>
      <family val="2"/>
    </font>
    <font>
      <sz val="8.5"/>
      <name val="Arial"/>
      <family val="2"/>
    </font>
    <font>
      <b/>
      <sz val="11"/>
      <name val="Calibri"/>
      <family val="2"/>
      <scheme val="minor"/>
    </font>
  </fonts>
  <fills count="30">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s>
  <borders count="43">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499984740745262"/>
      </top>
      <bottom style="thin">
        <color theme="0" tint="-0.499984740745262"/>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24994659260841701"/>
      </top>
      <bottom style="thin">
        <color theme="0" tint="-0.24994659260841701"/>
      </bottom>
      <diagonal/>
    </border>
    <border>
      <left style="thin">
        <color theme="0" tint="-0.499984740745262"/>
      </left>
      <right/>
      <top style="thin">
        <color theme="0" tint="-0.24994659260841701"/>
      </top>
      <bottom style="thin">
        <color theme="0" tint="-0.24994659260841701"/>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 fontId="7" fillId="10" borderId="1" applyNumberFormat="0" applyProtection="0">
      <alignment vertical="center"/>
    </xf>
    <xf numFmtId="4" fontId="8" fillId="11" borderId="1" applyNumberFormat="0" applyProtection="0">
      <alignment vertical="center"/>
    </xf>
    <xf numFmtId="4" fontId="7" fillId="11" borderId="1" applyNumberFormat="0" applyProtection="0">
      <alignment horizontal="left" vertical="center" indent="1"/>
    </xf>
    <xf numFmtId="0" fontId="7" fillId="11" borderId="1" applyNumberFormat="0" applyProtection="0">
      <alignment horizontal="left" vertical="top" indent="1"/>
    </xf>
    <xf numFmtId="4" fontId="7" fillId="12" borderId="0" applyNumberFormat="0" applyProtection="0">
      <alignment horizontal="left" vertical="center" indent="1"/>
    </xf>
    <xf numFmtId="4" fontId="9" fillId="2" borderId="1" applyNumberFormat="0" applyProtection="0">
      <alignment horizontal="right" vertical="center"/>
    </xf>
    <xf numFmtId="4" fontId="9" fillId="3" borderId="1" applyNumberFormat="0" applyProtection="0">
      <alignment horizontal="right" vertical="center"/>
    </xf>
    <xf numFmtId="4" fontId="9" fillId="7" borderId="1" applyNumberFormat="0" applyProtection="0">
      <alignment horizontal="right" vertical="center"/>
    </xf>
    <xf numFmtId="4" fontId="9" fillId="5" borderId="1" applyNumberFormat="0" applyProtection="0">
      <alignment horizontal="right" vertical="center"/>
    </xf>
    <xf numFmtId="4" fontId="9" fillId="6" borderId="1" applyNumberFormat="0" applyProtection="0">
      <alignment horizontal="right" vertical="center"/>
    </xf>
    <xf numFmtId="4" fontId="9" fillId="9" borderId="1" applyNumberFormat="0" applyProtection="0">
      <alignment horizontal="right" vertical="center"/>
    </xf>
    <xf numFmtId="4" fontId="9" fillId="8" borderId="1" applyNumberFormat="0" applyProtection="0">
      <alignment horizontal="right" vertical="center"/>
    </xf>
    <xf numFmtId="4" fontId="9" fillId="13" borderId="1" applyNumberFormat="0" applyProtection="0">
      <alignment horizontal="right" vertical="center"/>
    </xf>
    <xf numFmtId="4" fontId="9" fillId="4" borderId="1" applyNumberFormat="0" applyProtection="0">
      <alignment horizontal="right" vertical="center"/>
    </xf>
    <xf numFmtId="4" fontId="7" fillId="14" borderId="2" applyNumberFormat="0" applyProtection="0">
      <alignment horizontal="left" vertical="center" indent="1"/>
    </xf>
    <xf numFmtId="4" fontId="9" fillId="15" borderId="0" applyNumberFormat="0" applyProtection="0">
      <alignment horizontal="left" vertical="center" indent="1"/>
    </xf>
    <xf numFmtId="4" fontId="10" fillId="16" borderId="0" applyNumberFormat="0" applyProtection="0">
      <alignment horizontal="left" vertical="center" indent="1"/>
    </xf>
    <xf numFmtId="4" fontId="9" fillId="17" borderId="1" applyNumberFormat="0" applyProtection="0">
      <alignment horizontal="right" vertical="center"/>
    </xf>
    <xf numFmtId="4" fontId="9" fillId="15" borderId="0" applyNumberFormat="0" applyProtection="0">
      <alignment horizontal="left" vertical="center" indent="1"/>
    </xf>
    <xf numFmtId="4" fontId="9" fillId="12" borderId="0" applyNumberFormat="0" applyProtection="0">
      <alignment horizontal="left" vertical="center" indent="1"/>
    </xf>
    <xf numFmtId="0" fontId="5" fillId="16" borderId="1" applyNumberFormat="0" applyProtection="0">
      <alignment horizontal="left" vertical="center" indent="1"/>
    </xf>
    <xf numFmtId="0" fontId="5" fillId="16" borderId="1" applyNumberFormat="0" applyProtection="0">
      <alignment horizontal="left" vertical="top" indent="1"/>
    </xf>
    <xf numFmtId="0" fontId="5" fillId="12" borderId="1" applyNumberFormat="0" applyProtection="0">
      <alignment horizontal="left" vertical="center" indent="1"/>
    </xf>
    <xf numFmtId="0" fontId="5" fillId="12" borderId="1" applyNumberFormat="0" applyProtection="0">
      <alignment horizontal="left" vertical="top" indent="1"/>
    </xf>
    <xf numFmtId="0" fontId="5" fillId="18" borderId="1" applyNumberFormat="0" applyProtection="0">
      <alignment horizontal="left" vertical="center" indent="1"/>
    </xf>
    <xf numFmtId="0" fontId="5" fillId="18" borderId="1" applyNumberFormat="0" applyProtection="0">
      <alignment horizontal="left" vertical="top" indent="1"/>
    </xf>
    <xf numFmtId="0" fontId="5" fillId="19" borderId="1" applyNumberFormat="0" applyProtection="0">
      <alignment horizontal="left" vertical="center" indent="1"/>
    </xf>
    <xf numFmtId="0" fontId="5" fillId="19" borderId="1" applyNumberFormat="0" applyProtection="0">
      <alignment horizontal="left" vertical="top" indent="1"/>
    </xf>
    <xf numFmtId="4" fontId="9" fillId="20" borderId="1" applyNumberFormat="0" applyProtection="0">
      <alignment vertical="center"/>
    </xf>
    <xf numFmtId="4" fontId="11" fillId="20" borderId="1" applyNumberFormat="0" applyProtection="0">
      <alignment vertical="center"/>
    </xf>
    <xf numFmtId="4" fontId="9" fillId="20" borderId="1" applyNumberFormat="0" applyProtection="0">
      <alignment horizontal="left" vertical="center" indent="1"/>
    </xf>
    <xf numFmtId="0" fontId="9" fillId="20" borderId="1" applyNumberFormat="0" applyProtection="0">
      <alignment horizontal="left" vertical="top" indent="1"/>
    </xf>
    <xf numFmtId="4" fontId="9" fillId="15" borderId="1" applyNumberFormat="0" applyProtection="0">
      <alignment horizontal="right" vertical="center"/>
    </xf>
    <xf numFmtId="4" fontId="11" fillId="15" borderId="1" applyNumberFormat="0" applyProtection="0">
      <alignment horizontal="right" vertical="center"/>
    </xf>
    <xf numFmtId="4" fontId="9" fillId="17" borderId="1" applyNumberFormat="0" applyProtection="0">
      <alignment horizontal="left" vertical="center" indent="1"/>
    </xf>
    <xf numFmtId="0" fontId="9" fillId="12" borderId="1" applyNumberFormat="0" applyProtection="0">
      <alignment horizontal="left" vertical="top" indent="1"/>
    </xf>
    <xf numFmtId="4" fontId="12" fillId="21" borderId="0" applyNumberFormat="0" applyProtection="0">
      <alignment horizontal="left" vertical="center" indent="1"/>
    </xf>
    <xf numFmtId="4" fontId="13" fillId="15" borderId="1" applyNumberFormat="0" applyProtection="0">
      <alignment horizontal="right" vertical="center"/>
    </xf>
    <xf numFmtId="0" fontId="5" fillId="0" borderId="0"/>
    <xf numFmtId="0" fontId="3" fillId="0" borderId="0"/>
    <xf numFmtId="0" fontId="3" fillId="0" borderId="0"/>
    <xf numFmtId="0" fontId="3" fillId="0" borderId="0"/>
    <xf numFmtId="0" fontId="20" fillId="0" borderId="0"/>
    <xf numFmtId="0" fontId="19" fillId="0" borderId="0"/>
    <xf numFmtId="0" fontId="3" fillId="0" borderId="0"/>
    <xf numFmtId="43" fontId="19" fillId="0" borderId="0" applyFont="0" applyFill="0" applyBorder="0" applyAlignment="0" applyProtection="0"/>
    <xf numFmtId="0" fontId="19" fillId="0" borderId="0"/>
    <xf numFmtId="0" fontId="1" fillId="0" borderId="0"/>
    <xf numFmtId="0" fontId="1" fillId="0" borderId="0"/>
    <xf numFmtId="165" fontId="27" fillId="0" borderId="0"/>
    <xf numFmtId="165" fontId="27" fillId="0" borderId="0"/>
    <xf numFmtId="9" fontId="28" fillId="0" borderId="0" applyFont="0" applyFill="0" applyBorder="0" applyAlignment="0" applyProtection="0"/>
    <xf numFmtId="43" fontId="28" fillId="0" borderId="0" applyFont="0" applyFill="0" applyBorder="0" applyAlignment="0" applyProtection="0"/>
    <xf numFmtId="0" fontId="34" fillId="0" borderId="0" applyNumberFormat="0" applyFill="0" applyBorder="0" applyAlignment="0" applyProtection="0"/>
  </cellStyleXfs>
  <cellXfs count="701">
    <xf numFmtId="0" fontId="0" fillId="0" borderId="0" xfId="0"/>
    <xf numFmtId="0" fontId="3"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17" fillId="23" borderId="0" xfId="0" applyFont="1" applyFill="1"/>
    <xf numFmtId="0" fontId="3" fillId="23" borderId="0" xfId="0" applyFont="1" applyFill="1"/>
    <xf numFmtId="0" fontId="4" fillId="23" borderId="0" xfId="0" applyFont="1" applyFill="1"/>
    <xf numFmtId="0" fontId="3" fillId="0" borderId="0" xfId="0" applyFont="1" applyAlignment="1">
      <alignment horizontal="left"/>
    </xf>
    <xf numFmtId="0" fontId="3" fillId="23" borderId="0" xfId="0" applyFont="1" applyFill="1" applyAlignment="1">
      <alignment horizontal="left"/>
    </xf>
    <xf numFmtId="0" fontId="14" fillId="23" borderId="0" xfId="0" applyFont="1" applyFill="1" applyAlignment="1">
      <alignment horizontal="left"/>
    </xf>
    <xf numFmtId="0" fontId="4" fillId="23" borderId="0" xfId="0" applyFont="1" applyFill="1" applyAlignment="1">
      <alignment horizontal="left"/>
    </xf>
    <xf numFmtId="0" fontId="3" fillId="23" borderId="0" xfId="0" applyNumberFormat="1" applyFont="1" applyFill="1" applyAlignment="1">
      <alignment vertical="center"/>
    </xf>
    <xf numFmtId="0" fontId="3" fillId="23" borderId="0" xfId="0" applyNumberFormat="1" applyFont="1" applyFill="1" applyAlignment="1">
      <alignment horizontal="left" vertical="center"/>
    </xf>
    <xf numFmtId="0" fontId="3" fillId="23" borderId="3" xfId="0" applyNumberFormat="1" applyFont="1" applyFill="1" applyBorder="1" applyAlignment="1">
      <alignment horizontal="left" vertical="center"/>
    </xf>
    <xf numFmtId="0" fontId="3" fillId="23" borderId="3" xfId="0" applyNumberFormat="1" applyFont="1" applyFill="1" applyBorder="1" applyAlignment="1">
      <alignment vertical="center"/>
    </xf>
    <xf numFmtId="0" fontId="3" fillId="23" borderId="0" xfId="0" applyFont="1" applyFill="1" applyAlignment="1">
      <alignment vertical="center"/>
    </xf>
    <xf numFmtId="0" fontId="3" fillId="23" borderId="3" xfId="0" applyFont="1" applyFill="1" applyBorder="1" applyAlignment="1">
      <alignment horizontal="left" vertical="center"/>
    </xf>
    <xf numFmtId="0" fontId="3" fillId="23" borderId="3" xfId="0" applyFont="1" applyFill="1" applyBorder="1" applyAlignment="1">
      <alignment vertical="center"/>
    </xf>
    <xf numFmtId="0" fontId="4" fillId="0" borderId="0" xfId="0" applyFont="1" applyAlignment="1">
      <alignment horizontal="left"/>
    </xf>
    <xf numFmtId="44" fontId="3" fillId="23" borderId="0" xfId="0" applyNumberFormat="1" applyFont="1" applyFill="1"/>
    <xf numFmtId="0" fontId="3" fillId="23" borderId="0" xfId="0" applyFont="1" applyFill="1" applyAlignment="1">
      <alignment horizontal="left" vertical="center"/>
    </xf>
    <xf numFmtId="0" fontId="4" fillId="23" borderId="3" xfId="0" applyFont="1" applyFill="1" applyBorder="1" applyAlignment="1">
      <alignment vertical="center"/>
    </xf>
    <xf numFmtId="44" fontId="4" fillId="23" borderId="3" xfId="0" applyNumberFormat="1" applyFont="1" applyFill="1" applyBorder="1" applyAlignment="1">
      <alignment vertical="center"/>
    </xf>
    <xf numFmtId="0" fontId="3" fillId="23" borderId="0" xfId="0" applyFont="1" applyFill="1" applyBorder="1" applyAlignment="1">
      <alignment horizontal="left" vertical="center"/>
    </xf>
    <xf numFmtId="0" fontId="4" fillId="23" borderId="0" xfId="0" applyFont="1" applyFill="1" applyBorder="1"/>
    <xf numFmtId="0" fontId="3" fillId="23" borderId="0" xfId="0" applyFont="1" applyFill="1" applyBorder="1" applyAlignment="1">
      <alignment vertical="center"/>
    </xf>
    <xf numFmtId="0" fontId="4" fillId="23" borderId="0" xfId="0" applyFont="1" applyFill="1" applyBorder="1" applyAlignment="1">
      <alignment vertical="center"/>
    </xf>
    <xf numFmtId="44" fontId="4" fillId="23" borderId="0" xfId="0" applyNumberFormat="1" applyFont="1" applyFill="1" applyBorder="1" applyAlignment="1">
      <alignment vertical="center"/>
    </xf>
    <xf numFmtId="0" fontId="3" fillId="23" borderId="0" xfId="0" applyFont="1" applyFill="1" applyBorder="1" applyAlignment="1">
      <alignment horizontal="left"/>
    </xf>
    <xf numFmtId="0" fontId="3" fillId="23" borderId="0" xfId="0" applyFont="1" applyFill="1" applyBorder="1"/>
    <xf numFmtId="0" fontId="4" fillId="23" borderId="0" xfId="0" applyFont="1" applyFill="1" applyBorder="1" applyAlignment="1">
      <alignment horizontal="left"/>
    </xf>
    <xf numFmtId="44" fontId="4" fillId="23" borderId="0" xfId="0" applyNumberFormat="1" applyFont="1" applyFill="1" applyBorder="1"/>
    <xf numFmtId="44" fontId="3" fillId="23" borderId="0" xfId="0" applyNumberFormat="1" applyFont="1" applyFill="1" applyBorder="1"/>
    <xf numFmtId="0" fontId="3" fillId="0" borderId="0" xfId="0" applyFont="1" applyBorder="1" applyAlignment="1">
      <alignment horizontal="left"/>
    </xf>
    <xf numFmtId="0" fontId="3" fillId="0" borderId="0" xfId="0" applyFont="1" applyBorder="1"/>
    <xf numFmtId="4" fontId="3" fillId="0" borderId="0" xfId="0" applyNumberFormat="1" applyFont="1" applyBorder="1" applyAlignment="1">
      <alignment horizontal="right"/>
    </xf>
    <xf numFmtId="4" fontId="3" fillId="0" borderId="3" xfId="0" applyNumberFormat="1" applyFont="1" applyBorder="1" applyAlignment="1">
      <alignment horizontal="right" vertical="center"/>
    </xf>
    <xf numFmtId="4" fontId="3" fillId="0" borderId="0" xfId="0" applyNumberFormat="1" applyFont="1" applyAlignment="1">
      <alignment horizontal="right"/>
    </xf>
    <xf numFmtId="0" fontId="3" fillId="0" borderId="0" xfId="48" applyFont="1"/>
    <xf numFmtId="0" fontId="3" fillId="0" borderId="0" xfId="48" applyFont="1" applyAlignment="1">
      <alignment horizontal="right"/>
    </xf>
    <xf numFmtId="3" fontId="4" fillId="0" borderId="0" xfId="48" applyNumberFormat="1" applyFont="1" applyAlignment="1">
      <alignment horizontal="left"/>
    </xf>
    <xf numFmtId="0" fontId="3" fillId="0" borderId="0" xfId="48" applyFont="1" applyAlignment="1">
      <alignment horizontal="left"/>
    </xf>
    <xf numFmtId="0" fontId="4" fillId="0" borderId="0" xfId="48" applyFont="1" applyAlignment="1">
      <alignment horizontal="left"/>
    </xf>
    <xf numFmtId="0" fontId="3" fillId="0" borderId="0" xfId="48" applyFont="1" applyFill="1"/>
    <xf numFmtId="0" fontId="17" fillId="0" borderId="0" xfId="48" applyFont="1" applyAlignment="1">
      <alignment horizontal="right"/>
    </xf>
    <xf numFmtId="3" fontId="18" fillId="0" borderId="0" xfId="48" applyNumberFormat="1" applyFont="1" applyAlignment="1">
      <alignment horizontal="left"/>
    </xf>
    <xf numFmtId="0" fontId="21" fillId="0" borderId="0" xfId="48" applyFont="1" applyAlignment="1">
      <alignment horizontal="left"/>
    </xf>
    <xf numFmtId="0" fontId="4" fillId="0" borderId="0" xfId="48" applyFont="1"/>
    <xf numFmtId="0" fontId="4" fillId="0" borderId="0" xfId="48" applyFont="1" applyFill="1" applyAlignment="1">
      <alignment horizontal="right"/>
    </xf>
    <xf numFmtId="0" fontId="3" fillId="0" borderId="0" xfId="48" applyFont="1" applyFill="1" applyAlignment="1">
      <alignment horizontal="right"/>
    </xf>
    <xf numFmtId="0" fontId="16" fillId="0" borderId="0" xfId="48" applyFont="1" applyAlignment="1">
      <alignment horizontal="left"/>
    </xf>
    <xf numFmtId="49" fontId="4" fillId="0" borderId="4" xfId="48" applyNumberFormat="1" applyFont="1" applyBorder="1" applyAlignment="1">
      <alignment horizontal="right"/>
    </xf>
    <xf numFmtId="49" fontId="4" fillId="0" borderId="4" xfId="48" applyNumberFormat="1" applyFont="1" applyFill="1" applyBorder="1" applyAlignment="1">
      <alignment horizontal="right"/>
    </xf>
    <xf numFmtId="49" fontId="3" fillId="0" borderId="0" xfId="48" applyNumberFormat="1" applyFont="1" applyFill="1"/>
    <xf numFmtId="0" fontId="6" fillId="23" borderId="0" xfId="0" applyFont="1" applyFill="1" applyAlignment="1">
      <alignment horizontal="left"/>
    </xf>
    <xf numFmtId="0" fontId="3" fillId="23" borderId="0" xfId="0" applyFont="1" applyFill="1" applyAlignment="1">
      <alignment horizontal="right"/>
    </xf>
    <xf numFmtId="0" fontId="4" fillId="23" borderId="0" xfId="0" applyFont="1" applyFill="1" applyAlignment="1">
      <alignment horizontal="right"/>
    </xf>
    <xf numFmtId="4" fontId="3" fillId="23" borderId="0" xfId="0" applyNumberFormat="1" applyFont="1" applyFill="1" applyAlignment="1">
      <alignment horizontal="right"/>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xf numFmtId="0" fontId="4" fillId="0" borderId="0" xfId="0" applyFont="1" applyBorder="1"/>
    <xf numFmtId="4" fontId="4" fillId="0" borderId="0" xfId="48" applyNumberFormat="1" applyFont="1" applyAlignment="1">
      <alignment horizontal="left"/>
    </xf>
    <xf numFmtId="4" fontId="3" fillId="0" borderId="0" xfId="48" applyNumberFormat="1" applyFont="1" applyFill="1" applyAlignment="1">
      <alignment horizontal="right"/>
    </xf>
    <xf numFmtId="0" fontId="3" fillId="0" borderId="3" xfId="0" applyFont="1" applyBorder="1" applyAlignment="1">
      <alignment horizontal="left" vertical="center"/>
    </xf>
    <xf numFmtId="0" fontId="2" fillId="0" borderId="0" xfId="0" applyFont="1"/>
    <xf numFmtId="0" fontId="2" fillId="0" borderId="0" xfId="0" applyFont="1" applyAlignment="1">
      <alignment horizontal="left"/>
    </xf>
    <xf numFmtId="4" fontId="3" fillId="0" borderId="0" xfId="48" applyNumberFormat="1" applyFont="1" applyAlignment="1">
      <alignment horizontal="left"/>
    </xf>
    <xf numFmtId="0" fontId="4" fillId="0" borderId="0" xfId="48" applyFont="1" applyAlignment="1">
      <alignment horizontal="right"/>
    </xf>
    <xf numFmtId="4" fontId="4" fillId="0" borderId="0" xfId="48" applyNumberFormat="1" applyFont="1" applyFill="1" applyAlignment="1">
      <alignment horizontal="right"/>
    </xf>
    <xf numFmtId="0" fontId="2" fillId="0" borderId="0" xfId="0" applyFont="1" applyAlignment="1">
      <alignment horizontal="right"/>
    </xf>
    <xf numFmtId="4" fontId="22" fillId="0" borderId="0" xfId="0" applyNumberFormat="1" applyFont="1" applyAlignment="1">
      <alignment horizontal="right"/>
    </xf>
    <xf numFmtId="4" fontId="22" fillId="0" borderId="0" xfId="0" applyNumberFormat="1" applyFont="1"/>
    <xf numFmtId="49" fontId="3" fillId="0" borderId="5" xfId="48" applyNumberFormat="1" applyFont="1" applyBorder="1" applyAlignment="1">
      <alignment horizontal="right"/>
    </xf>
    <xf numFmtId="49" fontId="3" fillId="0" borderId="5" xfId="48" applyNumberFormat="1" applyFont="1" applyFill="1" applyBorder="1" applyAlignment="1">
      <alignment horizontal="right"/>
    </xf>
    <xf numFmtId="0" fontId="6" fillId="0" borderId="0" xfId="0" applyFont="1" applyBorder="1"/>
    <xf numFmtId="4" fontId="3" fillId="0" borderId="0" xfId="48" applyNumberFormat="1" applyFont="1"/>
    <xf numFmtId="0" fontId="17" fillId="0" borderId="0" xfId="0" applyFont="1" applyBorder="1" applyAlignment="1">
      <alignment horizontal="left"/>
    </xf>
    <xf numFmtId="0" fontId="3" fillId="23" borderId="4" xfId="0" applyFont="1" applyFill="1" applyBorder="1" applyAlignment="1">
      <alignment horizontal="left" vertical="center"/>
    </xf>
    <xf numFmtId="0" fontId="3" fillId="0" borderId="0" xfId="48" applyFont="1" applyFill="1" applyAlignment="1">
      <alignment horizontal="left"/>
    </xf>
    <xf numFmtId="0" fontId="17" fillId="0" borderId="0" xfId="48" applyFont="1" applyFill="1" applyAlignment="1">
      <alignment horizontal="left"/>
    </xf>
    <xf numFmtId="49" fontId="4" fillId="0" borderId="5" xfId="48" applyNumberFormat="1" applyFont="1" applyFill="1" applyBorder="1" applyAlignment="1">
      <alignment horizontal="right"/>
    </xf>
    <xf numFmtId="49" fontId="4" fillId="0" borderId="5" xfId="48" applyNumberFormat="1" applyFont="1" applyBorder="1" applyAlignment="1">
      <alignment horizontal="right"/>
    </xf>
    <xf numFmtId="0" fontId="3" fillId="23" borderId="0" xfId="48" applyFont="1" applyFill="1"/>
    <xf numFmtId="0" fontId="4" fillId="23" borderId="0" xfId="48" applyFont="1" applyFill="1" applyBorder="1" applyAlignment="1">
      <alignment vertical="center"/>
    </xf>
    <xf numFmtId="0" fontId="4" fillId="23" borderId="3" xfId="48" applyFont="1" applyFill="1" applyBorder="1" applyAlignment="1">
      <alignment vertical="center"/>
    </xf>
    <xf numFmtId="0" fontId="6" fillId="23" borderId="0" xfId="0" applyFont="1" applyFill="1"/>
    <xf numFmtId="164" fontId="3" fillId="23" borderId="3" xfId="0" applyNumberFormat="1" applyFont="1" applyFill="1" applyBorder="1" applyAlignment="1">
      <alignment horizontal="right" vertical="center"/>
    </xf>
    <xf numFmtId="0" fontId="3" fillId="23" borderId="0" xfId="48" applyFont="1" applyFill="1" applyAlignment="1">
      <alignment horizontal="left"/>
    </xf>
    <xf numFmtId="0" fontId="4" fillId="23" borderId="0" xfId="48" applyFont="1" applyFill="1"/>
    <xf numFmtId="0" fontId="3" fillId="23" borderId="3" xfId="48" applyFont="1" applyFill="1" applyBorder="1" applyAlignment="1">
      <alignment vertical="center"/>
    </xf>
    <xf numFmtId="44" fontId="4" fillId="23" borderId="3" xfId="48" applyNumberFormat="1" applyFont="1" applyFill="1" applyBorder="1" applyAlignment="1">
      <alignment vertical="center"/>
    </xf>
    <xf numFmtId="0" fontId="3" fillId="23" borderId="0" xfId="48" applyFont="1" applyFill="1" applyBorder="1" applyAlignment="1">
      <alignment vertical="center"/>
    </xf>
    <xf numFmtId="44" fontId="4" fillId="23" borderId="0" xfId="48" applyNumberFormat="1" applyFont="1" applyFill="1" applyBorder="1" applyAlignment="1">
      <alignment vertical="center"/>
    </xf>
    <xf numFmtId="0" fontId="22" fillId="0" borderId="0" xfId="0" applyFont="1"/>
    <xf numFmtId="0" fontId="2" fillId="0" borderId="0" xfId="0" applyFont="1" applyAlignment="1">
      <alignment wrapText="1"/>
    </xf>
    <xf numFmtId="0" fontId="2" fillId="0" borderId="0" xfId="0" applyFont="1" applyFill="1"/>
    <xf numFmtId="0" fontId="3" fillId="0" borderId="0" xfId="49" applyFill="1"/>
    <xf numFmtId="0" fontId="4" fillId="0" borderId="0" xfId="0" applyFont="1" applyFill="1"/>
    <xf numFmtId="0" fontId="29" fillId="22" borderId="0" xfId="0" applyFont="1" applyFill="1"/>
    <xf numFmtId="0" fontId="0" fillId="0" borderId="0" xfId="0" applyFill="1"/>
    <xf numFmtId="0" fontId="0" fillId="0" borderId="0" xfId="0" applyAlignment="1">
      <alignment horizontal="right"/>
    </xf>
    <xf numFmtId="3" fontId="3" fillId="0" borderId="0" xfId="48" applyNumberFormat="1" applyFont="1" applyAlignment="1">
      <alignment horizontal="center"/>
    </xf>
    <xf numFmtId="0" fontId="29" fillId="0" borderId="0" xfId="0" applyFont="1" applyFill="1" applyAlignment="1">
      <alignment horizontal="right"/>
    </xf>
    <xf numFmtId="0" fontId="4" fillId="0" borderId="0" xfId="0" applyFont="1" applyFill="1" applyAlignment="1">
      <alignment horizontal="center"/>
    </xf>
    <xf numFmtId="0" fontId="4" fillId="0" borderId="0" xfId="0" applyFont="1" applyAlignment="1">
      <alignment horizontal="center"/>
    </xf>
    <xf numFmtId="10" fontId="4" fillId="22" borderId="10" xfId="0" applyNumberFormat="1" applyFont="1" applyFill="1" applyBorder="1" applyAlignment="1">
      <alignment horizontal="center"/>
    </xf>
    <xf numFmtId="10" fontId="4" fillId="0" borderId="10" xfId="0" applyNumberFormat="1" applyFont="1" applyFill="1" applyBorder="1" applyAlignment="1">
      <alignment horizontal="center"/>
    </xf>
    <xf numFmtId="0" fontId="2" fillId="0" borderId="0" xfId="0" applyFont="1" applyFill="1" applyAlignment="1">
      <alignment horizontal="right"/>
    </xf>
    <xf numFmtId="0" fontId="2" fillId="0" borderId="0" xfId="0" applyFont="1" applyFill="1" applyBorder="1"/>
    <xf numFmtId="0" fontId="2" fillId="0" borderId="0" xfId="0" applyFont="1" applyBorder="1"/>
    <xf numFmtId="0" fontId="2" fillId="0" borderId="0" xfId="0" applyFont="1" applyFill="1" applyBorder="1" applyAlignment="1">
      <alignment horizontal="right"/>
    </xf>
    <xf numFmtId="0" fontId="2" fillId="0" borderId="11" xfId="0" applyFont="1" applyFill="1" applyBorder="1"/>
    <xf numFmtId="0" fontId="2" fillId="0" borderId="11" xfId="0" applyFont="1" applyBorder="1"/>
    <xf numFmtId="0" fontId="2" fillId="0" borderId="12" xfId="0" applyFont="1" applyFill="1" applyBorder="1"/>
    <xf numFmtId="0" fontId="2" fillId="0" borderId="12" xfId="0" applyFont="1" applyBorder="1"/>
    <xf numFmtId="0" fontId="0" fillId="0" borderId="11" xfId="0" applyBorder="1"/>
    <xf numFmtId="0" fontId="0" fillId="0" borderId="0" xfId="0" applyBorder="1"/>
    <xf numFmtId="0" fontId="22" fillId="0" borderId="13" xfId="0" applyFont="1" applyBorder="1" applyAlignment="1">
      <alignment wrapText="1"/>
    </xf>
    <xf numFmtId="0" fontId="22" fillId="0" borderId="0" xfId="0" applyFont="1" applyAlignment="1">
      <alignment horizontal="center"/>
    </xf>
    <xf numFmtId="0" fontId="22" fillId="0" borderId="14" xfId="0" applyFont="1" applyFill="1" applyBorder="1" applyAlignment="1">
      <alignment horizontal="center" wrapText="1"/>
    </xf>
    <xf numFmtId="0" fontId="22" fillId="0" borderId="0" xfId="0" applyFont="1" applyAlignment="1">
      <alignment horizontal="center" wrapText="1"/>
    </xf>
    <xf numFmtId="0" fontId="22" fillId="0" borderId="15" xfId="0" applyFont="1" applyBorder="1" applyAlignment="1">
      <alignment wrapText="1"/>
    </xf>
    <xf numFmtId="1" fontId="22" fillId="0" borderId="0" xfId="0" applyNumberFormat="1" applyFont="1" applyAlignment="1">
      <alignment horizontal="center" wrapText="1"/>
    </xf>
    <xf numFmtId="0" fontId="22" fillId="0" borderId="0" xfId="0" applyFont="1" applyAlignment="1">
      <alignment horizontal="right" wrapText="1"/>
    </xf>
    <xf numFmtId="0" fontId="22" fillId="0" borderId="0" xfId="0" applyFont="1" applyAlignment="1">
      <alignment wrapText="1"/>
    </xf>
    <xf numFmtId="0" fontId="31" fillId="0" borderId="0" xfId="0" applyFont="1" applyAlignment="1">
      <alignment wrapText="1"/>
    </xf>
    <xf numFmtId="10" fontId="2" fillId="0" borderId="0" xfId="56" applyNumberFormat="1" applyFont="1" applyAlignment="1">
      <alignment horizontal="right"/>
    </xf>
    <xf numFmtId="10" fontId="2" fillId="0" borderId="14" xfId="56" applyNumberFormat="1" applyFont="1" applyBorder="1" applyAlignment="1">
      <alignment horizontal="right"/>
    </xf>
    <xf numFmtId="10" fontId="2" fillId="0" borderId="0" xfId="0" applyNumberFormat="1" applyFont="1"/>
    <xf numFmtId="10" fontId="2" fillId="0" borderId="14" xfId="0" applyNumberFormat="1" applyFont="1" applyBorder="1" applyAlignment="1">
      <alignment horizontal="left" wrapText="1"/>
    </xf>
    <xf numFmtId="10" fontId="2" fillId="0" borderId="16" xfId="0" applyNumberFormat="1" applyFont="1" applyBorder="1"/>
    <xf numFmtId="10" fontId="2" fillId="0" borderId="15" xfId="0" applyNumberFormat="1" applyFont="1" applyBorder="1" applyAlignment="1">
      <alignment horizontal="left" wrapText="1"/>
    </xf>
    <xf numFmtId="0" fontId="2" fillId="0" borderId="16" xfId="0" applyFont="1" applyBorder="1"/>
    <xf numFmtId="0" fontId="2" fillId="0" borderId="0" xfId="0" applyFont="1" applyBorder="1" applyAlignment="1">
      <alignment wrapText="1"/>
    </xf>
    <xf numFmtId="10" fontId="2" fillId="0" borderId="0" xfId="0" applyNumberFormat="1" applyFont="1" applyBorder="1"/>
    <xf numFmtId="0" fontId="32" fillId="0" borderId="0" xfId="0" applyFont="1" applyAlignment="1">
      <alignment wrapText="1"/>
    </xf>
    <xf numFmtId="0" fontId="30" fillId="0" borderId="0" xfId="0" applyFont="1" applyAlignment="1">
      <alignment wrapText="1"/>
    </xf>
    <xf numFmtId="0" fontId="2" fillId="0" borderId="16" xfId="0" applyFont="1" applyBorder="1" applyAlignment="1">
      <alignment wrapText="1"/>
    </xf>
    <xf numFmtId="0" fontId="31" fillId="0" borderId="0" xfId="0" applyFont="1" applyBorder="1" applyAlignment="1">
      <alignment wrapText="1"/>
    </xf>
    <xf numFmtId="0" fontId="2" fillId="0" borderId="14" xfId="0" applyFont="1" applyBorder="1" applyAlignment="1">
      <alignment horizontal="left" wrapText="1"/>
    </xf>
    <xf numFmtId="3" fontId="2" fillId="0" borderId="0" xfId="0" applyNumberFormat="1" applyFont="1"/>
    <xf numFmtId="0" fontId="22" fillId="0" borderId="0" xfId="0" applyFont="1" applyAlignment="1">
      <alignment horizontal="right"/>
    </xf>
    <xf numFmtId="0" fontId="2" fillId="0" borderId="0" xfId="0" applyFont="1" applyFill="1" applyAlignment="1">
      <alignment horizontal="right" wrapText="1"/>
    </xf>
    <xf numFmtId="0" fontId="2" fillId="0" borderId="0" xfId="0" applyFont="1" applyFill="1" applyAlignment="1">
      <alignment wrapText="1"/>
    </xf>
    <xf numFmtId="16" fontId="2" fillId="0" borderId="0" xfId="0" quotePrefix="1" applyNumberFormat="1" applyFont="1" applyAlignment="1">
      <alignment horizontal="right"/>
    </xf>
    <xf numFmtId="3" fontId="2" fillId="0" borderId="0" xfId="0" applyNumberFormat="1"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right" vertical="top"/>
    </xf>
    <xf numFmtId="3" fontId="2" fillId="0" borderId="0" xfId="0" applyNumberFormat="1" applyFont="1" applyFill="1" applyAlignment="1">
      <alignment vertical="top" wrapText="1"/>
    </xf>
    <xf numFmtId="3" fontId="2" fillId="0" borderId="11" xfId="0" applyNumberFormat="1" applyFont="1" applyFill="1" applyBorder="1" applyAlignment="1">
      <alignment wrapText="1"/>
    </xf>
    <xf numFmtId="0" fontId="6" fillId="23" borderId="0" xfId="48" applyFont="1" applyFill="1" applyAlignment="1">
      <alignment horizontal="left"/>
    </xf>
    <xf numFmtId="0" fontId="6" fillId="23" borderId="0" xfId="48" applyFont="1" applyFill="1"/>
    <xf numFmtId="0" fontId="6" fillId="23" borderId="0" xfId="48" applyFont="1" applyFill="1" applyBorder="1" applyAlignment="1">
      <alignment horizontal="left"/>
    </xf>
    <xf numFmtId="0" fontId="6" fillId="23" borderId="0" xfId="48" applyFont="1" applyFill="1" applyBorder="1"/>
    <xf numFmtId="0" fontId="17" fillId="0" borderId="0" xfId="48" applyFont="1" applyFill="1"/>
    <xf numFmtId="0" fontId="2" fillId="0" borderId="0" xfId="48" applyFont="1" applyFill="1"/>
    <xf numFmtId="4" fontId="18" fillId="0" borderId="0" xfId="48" applyNumberFormat="1" applyFont="1" applyAlignment="1">
      <alignment horizontal="left"/>
    </xf>
    <xf numFmtId="0" fontId="17" fillId="0" borderId="17" xfId="0" applyFont="1" applyBorder="1" applyAlignment="1">
      <alignment horizontal="left"/>
    </xf>
    <xf numFmtId="0" fontId="17" fillId="0" borderId="17" xfId="0" applyFont="1" applyBorder="1" applyAlignment="1">
      <alignment horizontal="right"/>
    </xf>
    <xf numFmtId="0" fontId="2" fillId="0" borderId="18" xfId="0" applyFont="1" applyBorder="1" applyAlignment="1">
      <alignment horizontal="right"/>
    </xf>
    <xf numFmtId="0" fontId="17" fillId="0" borderId="0" xfId="0" applyFont="1" applyBorder="1" applyAlignment="1">
      <alignment horizontal="right"/>
    </xf>
    <xf numFmtId="0" fontId="2" fillId="0" borderId="19" xfId="0" applyFont="1" applyBorder="1" applyAlignment="1">
      <alignment horizontal="right"/>
    </xf>
    <xf numFmtId="0" fontId="22" fillId="0" borderId="20" xfId="0" applyFont="1" applyFill="1" applyBorder="1"/>
    <xf numFmtId="0" fontId="22" fillId="0" borderId="20" xfId="0" applyFont="1" applyFill="1" applyBorder="1" applyAlignment="1">
      <alignment horizontal="center"/>
    </xf>
    <xf numFmtId="166" fontId="22" fillId="0" borderId="20" xfId="57" applyNumberFormat="1" applyFont="1" applyFill="1" applyBorder="1" applyAlignment="1">
      <alignment horizontal="right"/>
    </xf>
    <xf numFmtId="166" fontId="22" fillId="0" borderId="20" xfId="57" applyNumberFormat="1" applyFont="1" applyFill="1" applyBorder="1" applyAlignment="1">
      <alignment horizontal="center"/>
    </xf>
    <xf numFmtId="166" fontId="22" fillId="0" borderId="19" xfId="57" applyNumberFormat="1" applyFont="1" applyFill="1" applyBorder="1" applyAlignment="1">
      <alignment horizontal="right"/>
    </xf>
    <xf numFmtId="0" fontId="22" fillId="0" borderId="20" xfId="57" applyNumberFormat="1" applyFont="1" applyFill="1" applyBorder="1" applyAlignment="1">
      <alignment horizontal="right"/>
    </xf>
    <xf numFmtId="0" fontId="22" fillId="0" borderId="21" xfId="0" applyFont="1" applyFill="1" applyBorder="1"/>
    <xf numFmtId="0" fontId="22" fillId="0" borderId="21" xfId="0" applyFont="1" applyFill="1" applyBorder="1" applyAlignment="1">
      <alignment horizontal="center"/>
    </xf>
    <xf numFmtId="166" fontId="22" fillId="0" borderId="21" xfId="57" applyNumberFormat="1" applyFont="1" applyFill="1" applyBorder="1" applyAlignment="1">
      <alignment horizontal="right"/>
    </xf>
    <xf numFmtId="166" fontId="22" fillId="0" borderId="21" xfId="57" applyNumberFormat="1" applyFont="1" applyFill="1" applyBorder="1" applyAlignment="1">
      <alignment horizontal="center"/>
    </xf>
    <xf numFmtId="0" fontId="2" fillId="0" borderId="24" xfId="0" applyFont="1" applyBorder="1"/>
    <xf numFmtId="14" fontId="2" fillId="0" borderId="24" xfId="0" applyNumberFormat="1" applyFont="1" applyBorder="1" applyAlignment="1">
      <alignment horizontal="center"/>
    </xf>
    <xf numFmtId="0" fontId="2" fillId="0" borderId="24" xfId="0" applyFont="1" applyBorder="1" applyAlignment="1">
      <alignment horizontal="center"/>
    </xf>
    <xf numFmtId="166" fontId="2" fillId="0" borderId="24" xfId="57" applyNumberFormat="1" applyFont="1" applyBorder="1" applyAlignment="1">
      <alignment horizontal="right"/>
    </xf>
    <xf numFmtId="14" fontId="2" fillId="0" borderId="25" xfId="57" applyNumberFormat="1" applyFont="1" applyBorder="1" applyAlignment="1">
      <alignment horizontal="right"/>
    </xf>
    <xf numFmtId="0" fontId="18" fillId="0" borderId="0" xfId="48" applyFont="1"/>
    <xf numFmtId="0" fontId="2" fillId="0" borderId="0" xfId="48" applyFont="1" applyAlignment="1">
      <alignment horizontal="right"/>
    </xf>
    <xf numFmtId="4" fontId="18" fillId="0" borderId="10" xfId="0" applyNumberFormat="1" applyFont="1" applyBorder="1" applyAlignment="1">
      <alignment horizontal="right" wrapText="1"/>
    </xf>
    <xf numFmtId="10" fontId="17" fillId="0" borderId="10" xfId="0" applyNumberFormat="1" applyFont="1" applyBorder="1"/>
    <xf numFmtId="4" fontId="18" fillId="23" borderId="10" xfId="0" applyNumberFormat="1" applyFont="1" applyFill="1" applyBorder="1" applyAlignment="1">
      <alignment horizontal="right" wrapText="1"/>
    </xf>
    <xf numFmtId="0" fontId="18" fillId="23" borderId="10" xfId="0" applyFont="1" applyFill="1" applyBorder="1" applyAlignment="1">
      <alignment horizontal="right" wrapText="1"/>
    </xf>
    <xf numFmtId="0" fontId="17" fillId="23" borderId="10" xfId="0" applyFont="1" applyFill="1" applyBorder="1"/>
    <xf numFmtId="4" fontId="18" fillId="23" borderId="0" xfId="0" applyNumberFormat="1" applyFont="1" applyFill="1" applyAlignment="1">
      <alignment horizontal="right" wrapText="1"/>
    </xf>
    <xf numFmtId="0" fontId="0" fillId="23" borderId="0" xfId="0" applyFill="1"/>
    <xf numFmtId="0" fontId="18" fillId="23" borderId="10" xfId="0" applyFont="1" applyFill="1" applyBorder="1"/>
    <xf numFmtId="0" fontId="18" fillId="23" borderId="10" xfId="0" applyFont="1" applyFill="1" applyBorder="1" applyAlignment="1">
      <alignment horizontal="left" wrapText="1"/>
    </xf>
    <xf numFmtId="0" fontId="18" fillId="23" borderId="0" xfId="0" applyFont="1" applyFill="1"/>
    <xf numFmtId="0" fontId="18" fillId="23" borderId="0" xfId="0" applyFont="1" applyFill="1" applyAlignment="1">
      <alignment horizontal="left" wrapText="1"/>
    </xf>
    <xf numFmtId="0" fontId="34" fillId="23" borderId="0" xfId="58" applyFill="1"/>
    <xf numFmtId="0" fontId="6" fillId="23" borderId="0" xfId="0" applyFont="1" applyFill="1" applyBorder="1"/>
    <xf numFmtId="4" fontId="22" fillId="0" borderId="0" xfId="0" applyNumberFormat="1" applyFont="1" applyFill="1"/>
    <xf numFmtId="4" fontId="3" fillId="0" borderId="0" xfId="48" applyNumberFormat="1" applyFont="1" applyFill="1"/>
    <xf numFmtId="0" fontId="0" fillId="0" borderId="0" xfId="0" applyAlignment="1">
      <alignment horizontal="center"/>
    </xf>
    <xf numFmtId="49" fontId="15" fillId="0" borderId="0" xfId="48" applyNumberFormat="1" applyFont="1" applyBorder="1" applyAlignment="1">
      <alignment horizontal="left" vertical="center"/>
    </xf>
    <xf numFmtId="166" fontId="2" fillId="0" borderId="16" xfId="57" applyNumberFormat="1" applyFont="1" applyBorder="1" applyAlignment="1">
      <alignment horizontal="right"/>
    </xf>
    <xf numFmtId="49" fontId="3" fillId="0" borderId="0" xfId="48" applyNumberFormat="1" applyFont="1" applyFill="1" applyAlignment="1">
      <alignment horizontal="left"/>
    </xf>
    <xf numFmtId="0" fontId="4" fillId="0" borderId="13" xfId="0" applyFont="1" applyBorder="1"/>
    <xf numFmtId="0" fontId="4" fillId="0" borderId="17" xfId="0" applyFont="1" applyBorder="1" applyAlignment="1" applyProtection="1"/>
    <xf numFmtId="0" fontId="2" fillId="0" borderId="17" xfId="0" applyFont="1" applyBorder="1" applyAlignment="1" applyProtection="1"/>
    <xf numFmtId="0" fontId="2" fillId="0" borderId="17" xfId="0" applyFont="1" applyBorder="1" applyProtection="1"/>
    <xf numFmtId="3" fontId="22" fillId="0" borderId="17" xfId="0" applyNumberFormat="1" applyFont="1" applyFill="1" applyBorder="1" applyAlignment="1" applyProtection="1">
      <alignment horizontal="center"/>
    </xf>
    <xf numFmtId="3" fontId="22" fillId="0" borderId="18" xfId="0" applyNumberFormat="1" applyFont="1" applyFill="1" applyBorder="1" applyAlignment="1" applyProtection="1">
      <alignment horizontal="center"/>
    </xf>
    <xf numFmtId="0" fontId="4" fillId="0" borderId="14" xfId="0" applyFont="1" applyBorder="1"/>
    <xf numFmtId="0" fontId="4" fillId="0" borderId="0" xfId="0" applyFont="1" applyBorder="1" applyAlignment="1"/>
    <xf numFmtId="0" fontId="2" fillId="0" borderId="0" xfId="0" applyFont="1" applyFill="1" applyBorder="1" applyAlignment="1">
      <alignment horizontal="center"/>
    </xf>
    <xf numFmtId="0" fontId="2" fillId="0" borderId="19" xfId="0" applyFont="1" applyFill="1" applyBorder="1" applyAlignment="1">
      <alignment horizontal="center"/>
    </xf>
    <xf numFmtId="0" fontId="22" fillId="0" borderId="0" xfId="0" applyFont="1" applyBorder="1" applyAlignment="1">
      <alignment horizontal="center"/>
    </xf>
    <xf numFmtId="0" fontId="22" fillId="0" borderId="0" xfId="0" applyFont="1" applyFill="1" applyBorder="1" applyAlignment="1">
      <alignment horizontal="center"/>
    </xf>
    <xf numFmtId="0" fontId="22" fillId="0" borderId="19" xfId="0" applyFont="1" applyFill="1" applyBorder="1" applyAlignment="1">
      <alignment horizontal="center"/>
    </xf>
    <xf numFmtId="0" fontId="22" fillId="0" borderId="21" xfId="0" applyFont="1" applyBorder="1" applyAlignment="1" applyProtection="1">
      <alignment horizontal="center" wrapText="1"/>
    </xf>
    <xf numFmtId="3" fontId="22" fillId="0" borderId="21" xfId="0" applyNumberFormat="1" applyFont="1" applyFill="1" applyBorder="1" applyAlignment="1" applyProtection="1">
      <alignment horizontal="center" wrapText="1"/>
    </xf>
    <xf numFmtId="3" fontId="22" fillId="0" borderId="19" xfId="0" applyNumberFormat="1" applyFont="1" applyFill="1" applyBorder="1" applyAlignment="1" applyProtection="1">
      <alignment horizontal="center" wrapText="1"/>
    </xf>
    <xf numFmtId="3" fontId="2" fillId="22" borderId="26" xfId="0" quotePrefix="1" applyNumberFormat="1" applyFont="1" applyFill="1" applyBorder="1" applyAlignment="1" applyProtection="1">
      <alignment horizontal="right" vertical="center"/>
      <protection locked="0"/>
    </xf>
    <xf numFmtId="0" fontId="4" fillId="0" borderId="15" xfId="0" applyFont="1" applyBorder="1"/>
    <xf numFmtId="0" fontId="2" fillId="0" borderId="16" xfId="0" applyFont="1" applyBorder="1" applyAlignment="1"/>
    <xf numFmtId="3" fontId="2" fillId="0" borderId="16" xfId="0" applyNumberFormat="1" applyFont="1" applyFill="1" applyBorder="1" applyAlignment="1" applyProtection="1">
      <alignment horizontal="center" vertical="center" wrapText="1"/>
      <protection locked="0"/>
    </xf>
    <xf numFmtId="3" fontId="2" fillId="0" borderId="25" xfId="0" applyNumberFormat="1" applyFont="1" applyFill="1" applyBorder="1" applyAlignment="1" applyProtection="1">
      <alignment horizontal="center" vertical="center" wrapText="1"/>
      <protection locked="0"/>
    </xf>
    <xf numFmtId="49" fontId="3" fillId="0" borderId="0" xfId="48" applyNumberFormat="1" applyFont="1"/>
    <xf numFmtId="0" fontId="4" fillId="0" borderId="0" xfId="0" applyNumberFormat="1" applyFont="1" applyFill="1" applyAlignment="1">
      <alignment horizontal="center"/>
    </xf>
    <xf numFmtId="3" fontId="4" fillId="22" borderId="10" xfId="0" applyNumberFormat="1" applyFont="1" applyFill="1" applyBorder="1" applyAlignment="1">
      <alignment horizontal="center"/>
    </xf>
    <xf numFmtId="3" fontId="4" fillId="0" borderId="10" xfId="0" applyNumberFormat="1" applyFont="1" applyFill="1" applyBorder="1" applyAlignment="1">
      <alignment horizontal="center"/>
    </xf>
    <xf numFmtId="3" fontId="3" fillId="0" borderId="0" xfId="48" applyNumberFormat="1" applyFont="1"/>
    <xf numFmtId="0" fontId="22" fillId="0" borderId="0" xfId="0" applyFont="1" applyFill="1" applyBorder="1" applyAlignment="1">
      <alignment wrapText="1"/>
    </xf>
    <xf numFmtId="3" fontId="22" fillId="0" borderId="0" xfId="0" applyNumberFormat="1" applyFont="1" applyAlignment="1">
      <alignment horizontal="right" wrapText="1"/>
    </xf>
    <xf numFmtId="3" fontId="2" fillId="0" borderId="0" xfId="0" applyNumberFormat="1" applyFont="1" applyAlignment="1">
      <alignment wrapText="1"/>
    </xf>
    <xf numFmtId="1" fontId="2" fillId="0" borderId="0" xfId="0" applyNumberFormat="1" applyFont="1" applyFill="1" applyAlignment="1">
      <alignment vertical="top"/>
    </xf>
    <xf numFmtId="0" fontId="22" fillId="0" borderId="0" xfId="0" applyFont="1" applyFill="1" applyAlignment="1">
      <alignment wrapText="1"/>
    </xf>
    <xf numFmtId="3" fontId="22" fillId="0" borderId="0" xfId="0" applyNumberFormat="1" applyFont="1" applyFill="1" applyAlignment="1">
      <alignment wrapText="1"/>
    </xf>
    <xf numFmtId="0" fontId="31" fillId="0" borderId="0" xfId="0" quotePrefix="1" applyFont="1" applyBorder="1" applyAlignment="1">
      <alignment wrapText="1"/>
    </xf>
    <xf numFmtId="10" fontId="2" fillId="0" borderId="0" xfId="56" applyNumberFormat="1" applyFont="1" applyBorder="1" applyAlignment="1">
      <alignment horizontal="right"/>
    </xf>
    <xf numFmtId="10" fontId="2" fillId="0" borderId="14" xfId="56" applyNumberFormat="1" applyFont="1" applyBorder="1" applyAlignment="1">
      <alignment horizontal="right" wrapText="1"/>
    </xf>
    <xf numFmtId="0" fontId="22" fillId="0" borderId="16" xfId="0" applyFont="1" applyBorder="1" applyAlignment="1">
      <alignment wrapText="1"/>
    </xf>
    <xf numFmtId="10" fontId="22" fillId="0" borderId="16" xfId="0" applyNumberFormat="1" applyFont="1" applyBorder="1" applyAlignment="1">
      <alignment horizontal="right" wrapText="1"/>
    </xf>
    <xf numFmtId="10" fontId="22" fillId="0" borderId="15" xfId="0" applyNumberFormat="1" applyFont="1" applyBorder="1" applyAlignment="1">
      <alignment horizontal="center" wrapText="1"/>
    </xf>
    <xf numFmtId="0" fontId="3" fillId="0" borderId="0" xfId="0" applyFont="1" applyFill="1" applyBorder="1"/>
    <xf numFmtId="4" fontId="3" fillId="0" borderId="0" xfId="0" applyNumberFormat="1" applyFont="1" applyFill="1" applyAlignment="1">
      <alignment horizontal="right"/>
    </xf>
    <xf numFmtId="0" fontId="4" fillId="0" borderId="28" xfId="0" applyFont="1" applyBorder="1" applyAlignment="1">
      <alignment horizontal="left"/>
    </xf>
    <xf numFmtId="0" fontId="17" fillId="0" borderId="29" xfId="0" applyFont="1" applyBorder="1" applyAlignment="1">
      <alignment horizontal="left"/>
    </xf>
    <xf numFmtId="0" fontId="22" fillId="0" borderId="29" xfId="0" applyFont="1" applyFill="1" applyBorder="1" applyAlignment="1">
      <alignment horizontal="left"/>
    </xf>
    <xf numFmtId="0" fontId="2" fillId="0" borderId="30" xfId="0" applyFont="1" applyBorder="1" applyAlignment="1">
      <alignment horizontal="left"/>
    </xf>
    <xf numFmtId="0" fontId="2" fillId="0" borderId="0" xfId="0" applyFont="1" applyFill="1" applyBorder="1" applyAlignment="1" applyProtection="1">
      <protection locked="0"/>
    </xf>
    <xf numFmtId="0" fontId="19" fillId="0" borderId="0" xfId="0" applyFont="1" applyFill="1" applyBorder="1" applyAlignment="1"/>
    <xf numFmtId="3" fontId="2" fillId="0" borderId="0" xfId="0" applyNumberFormat="1" applyFont="1" applyFill="1" applyBorder="1" applyAlignment="1"/>
    <xf numFmtId="3" fontId="2" fillId="0" borderId="0" xfId="0" applyNumberFormat="1" applyFont="1" applyFill="1" applyBorder="1" applyAlignment="1" applyProtection="1">
      <alignment horizontal="right"/>
    </xf>
    <xf numFmtId="168" fontId="2" fillId="0" borderId="0" xfId="0" applyNumberFormat="1" applyFont="1" applyFill="1" applyBorder="1" applyAlignment="1">
      <alignment horizontal="right"/>
    </xf>
    <xf numFmtId="3" fontId="2" fillId="0" borderId="0" xfId="0" applyNumberFormat="1" applyFont="1" applyFill="1" applyBorder="1" applyAlignment="1" applyProtection="1">
      <alignment horizontal="right" vertical="center" wrapText="1"/>
      <protection locked="0"/>
    </xf>
    <xf numFmtId="3" fontId="2" fillId="0" borderId="0" xfId="0" quotePrefix="1" applyNumberFormat="1" applyFont="1" applyFill="1" applyBorder="1" applyAlignment="1" applyProtection="1">
      <alignment horizontal="right" vertical="center"/>
      <protection locked="0"/>
    </xf>
    <xf numFmtId="3" fontId="2" fillId="0" borderId="19" xfId="0" quotePrefix="1" applyNumberFormat="1" applyFont="1" applyFill="1" applyBorder="1" applyAlignment="1" applyProtection="1">
      <alignment horizontal="right" vertical="center"/>
      <protection locked="0"/>
    </xf>
    <xf numFmtId="4" fontId="17" fillId="23" borderId="0" xfId="0" applyNumberFormat="1" applyFont="1" applyFill="1" applyAlignment="1">
      <alignment wrapText="1"/>
    </xf>
    <xf numFmtId="167" fontId="17" fillId="23" borderId="0" xfId="0" applyNumberFormat="1" applyFont="1" applyFill="1" applyAlignment="1">
      <alignment wrapText="1"/>
    </xf>
    <xf numFmtId="4" fontId="0" fillId="23" borderId="0" xfId="0" applyNumberFormat="1" applyFill="1" applyAlignment="1"/>
    <xf numFmtId="4" fontId="17" fillId="0" borderId="10" xfId="0" applyNumberFormat="1" applyFont="1" applyBorder="1" applyAlignment="1"/>
    <xf numFmtId="4" fontId="17" fillId="23" borderId="10" xfId="0" applyNumberFormat="1" applyFont="1" applyFill="1" applyBorder="1" applyAlignment="1"/>
    <xf numFmtId="4" fontId="17" fillId="23" borderId="10" xfId="0" applyNumberFormat="1" applyFont="1" applyFill="1" applyBorder="1" applyAlignment="1">
      <alignment wrapText="1"/>
    </xf>
    <xf numFmtId="167" fontId="17" fillId="23" borderId="10" xfId="0" applyNumberFormat="1" applyFont="1" applyFill="1" applyBorder="1" applyAlignment="1">
      <alignment wrapText="1"/>
    </xf>
    <xf numFmtId="4" fontId="17" fillId="0" borderId="10" xfId="0" applyNumberFormat="1" applyFont="1" applyBorder="1" applyAlignment="1">
      <alignment wrapText="1"/>
    </xf>
    <xf numFmtId="10" fontId="17" fillId="0" borderId="10" xfId="0" applyNumberFormat="1" applyFont="1" applyBorder="1" applyAlignment="1"/>
    <xf numFmtId="4" fontId="18" fillId="0" borderId="10" xfId="0" applyNumberFormat="1" applyFont="1" applyFill="1" applyBorder="1" applyAlignment="1">
      <alignment horizontal="right" wrapText="1"/>
    </xf>
    <xf numFmtId="4" fontId="17" fillId="0" borderId="10" xfId="0" applyNumberFormat="1" applyFont="1" applyFill="1" applyBorder="1" applyAlignment="1"/>
    <xf numFmtId="4" fontId="18" fillId="0" borderId="0" xfId="0" applyNumberFormat="1" applyFont="1" applyFill="1" applyAlignment="1">
      <alignment horizontal="right" wrapText="1"/>
    </xf>
    <xf numFmtId="4" fontId="17" fillId="0" borderId="0" xfId="0" applyNumberFormat="1" applyFont="1" applyFill="1" applyAlignment="1">
      <alignment wrapText="1"/>
    </xf>
    <xf numFmtId="4" fontId="0" fillId="0" borderId="0" xfId="0" applyNumberFormat="1" applyFill="1" applyAlignment="1"/>
    <xf numFmtId="4" fontId="17" fillId="0" borderId="10" xfId="0" applyNumberFormat="1" applyFont="1" applyFill="1" applyBorder="1" applyAlignment="1">
      <alignment wrapText="1"/>
    </xf>
    <xf numFmtId="0" fontId="18" fillId="0" borderId="10" xfId="0" applyFont="1" applyFill="1" applyBorder="1" applyAlignment="1">
      <alignment horizontal="right" wrapText="1"/>
    </xf>
    <xf numFmtId="0" fontId="17" fillId="0" borderId="10" xfId="0" applyFont="1" applyFill="1" applyBorder="1"/>
    <xf numFmtId="0" fontId="17" fillId="0" borderId="0" xfId="0" applyFont="1" applyFill="1"/>
    <xf numFmtId="167" fontId="17" fillId="0" borderId="0" xfId="0" applyNumberFormat="1" applyFont="1" applyFill="1" applyAlignment="1">
      <alignment wrapText="1"/>
    </xf>
    <xf numFmtId="0" fontId="0" fillId="0" borderId="0" xfId="0" applyFill="1" applyAlignment="1"/>
    <xf numFmtId="43" fontId="17" fillId="23" borderId="10" xfId="50" applyFont="1" applyFill="1" applyBorder="1" applyAlignment="1"/>
    <xf numFmtId="4" fontId="17" fillId="0" borderId="0" xfId="0" applyNumberFormat="1" applyFont="1" applyFill="1" applyAlignment="1"/>
    <xf numFmtId="0" fontId="18" fillId="23" borderId="10" xfId="0" applyFont="1" applyFill="1" applyBorder="1" applyAlignment="1">
      <alignment wrapText="1"/>
    </xf>
    <xf numFmtId="4" fontId="3" fillId="0" borderId="0" xfId="0" applyNumberFormat="1" applyFont="1" applyFill="1" applyBorder="1" applyAlignment="1">
      <alignment horizontal="right"/>
    </xf>
    <xf numFmtId="4" fontId="3" fillId="0" borderId="0" xfId="0" applyNumberFormat="1" applyFont="1" applyFill="1" applyBorder="1" applyAlignment="1">
      <alignment horizontal="right" vertical="center"/>
    </xf>
    <xf numFmtId="43" fontId="18" fillId="0" borderId="0" xfId="50" applyFont="1" applyFill="1" applyAlignment="1">
      <alignment horizontal="left" wrapText="1"/>
    </xf>
    <xf numFmtId="0" fontId="17" fillId="0" borderId="0" xfId="0" applyFont="1" applyFill="1" applyBorder="1"/>
    <xf numFmtId="43" fontId="17" fillId="0" borderId="0" xfId="50" applyFont="1" applyFill="1" applyBorder="1" applyAlignment="1"/>
    <xf numFmtId="167" fontId="17" fillId="0" borderId="0" xfId="0" applyNumberFormat="1" applyFont="1" applyFill="1" applyBorder="1" applyAlignment="1">
      <alignment wrapText="1"/>
    </xf>
    <xf numFmtId="4" fontId="17" fillId="0" borderId="0" xfId="0" applyNumberFormat="1" applyFont="1" applyFill="1" applyBorder="1" applyAlignment="1">
      <alignment wrapText="1"/>
    </xf>
    <xf numFmtId="4" fontId="17" fillId="0" borderId="0" xfId="0" applyNumberFormat="1" applyFont="1" applyFill="1" applyBorder="1" applyAlignment="1"/>
    <xf numFmtId="0" fontId="17" fillId="0" borderId="0" xfId="0" quotePrefix="1" applyFont="1" applyFill="1"/>
    <xf numFmtId="43" fontId="17" fillId="0" borderId="0" xfId="50" applyFont="1" applyFill="1" applyAlignment="1"/>
    <xf numFmtId="43" fontId="19" fillId="0" borderId="0" xfId="50" applyFont="1" applyFill="1" applyAlignment="1"/>
    <xf numFmtId="0" fontId="17" fillId="0" borderId="11" xfId="0" applyFont="1" applyFill="1" applyBorder="1"/>
    <xf numFmtId="10" fontId="17" fillId="0" borderId="10" xfId="0" applyNumberFormat="1" applyFont="1" applyFill="1" applyBorder="1" applyAlignment="1"/>
    <xf numFmtId="167" fontId="23" fillId="0" borderId="0" xfId="0" applyNumberFormat="1" applyFont="1" applyFill="1" applyAlignment="1">
      <alignment wrapText="1"/>
    </xf>
    <xf numFmtId="4" fontId="23" fillId="0" borderId="0" xfId="0" applyNumberFormat="1" applyFont="1" applyFill="1" applyAlignment="1">
      <alignment wrapText="1"/>
    </xf>
    <xf numFmtId="10" fontId="17" fillId="0" borderId="10" xfId="0" applyNumberFormat="1" applyFont="1" applyFill="1" applyBorder="1"/>
    <xf numFmtId="43" fontId="23" fillId="0" borderId="0" xfId="50" applyFont="1" applyFill="1" applyAlignment="1"/>
    <xf numFmtId="4" fontId="23" fillId="0" borderId="0" xfId="0" applyNumberFormat="1" applyFont="1" applyFill="1" applyAlignment="1"/>
    <xf numFmtId="167" fontId="18" fillId="0" borderId="10" xfId="0" applyNumberFormat="1" applyFont="1" applyFill="1" applyBorder="1" applyAlignment="1">
      <alignment wrapText="1"/>
    </xf>
    <xf numFmtId="0" fontId="35" fillId="23" borderId="0" xfId="0" applyFont="1" applyFill="1" applyAlignment="1">
      <alignment horizontal="left"/>
    </xf>
    <xf numFmtId="0" fontId="35" fillId="23" borderId="0" xfId="0" applyFont="1" applyFill="1"/>
    <xf numFmtId="0" fontId="36" fillId="23" borderId="0" xfId="0" applyFont="1" applyFill="1" applyAlignment="1">
      <alignment horizontal="left"/>
    </xf>
    <xf numFmtId="4" fontId="4" fillId="0" borderId="3" xfId="0" applyNumberFormat="1" applyFont="1" applyFill="1" applyBorder="1" applyAlignment="1">
      <alignment horizontal="right" vertical="center"/>
    </xf>
    <xf numFmtId="2" fontId="3" fillId="0" borderId="0" xfId="0" applyNumberFormat="1" applyFont="1" applyBorder="1" applyAlignment="1">
      <alignment horizontal="left"/>
    </xf>
    <xf numFmtId="0" fontId="4" fillId="23" borderId="0" xfId="0" applyFont="1" applyFill="1" applyAlignment="1">
      <alignment horizontal="left" vertical="center"/>
    </xf>
    <xf numFmtId="49" fontId="3" fillId="0" borderId="0" xfId="0" applyNumberFormat="1" applyFont="1" applyBorder="1" applyAlignment="1">
      <alignment horizontal="left"/>
    </xf>
    <xf numFmtId="49" fontId="3" fillId="0" borderId="9" xfId="48" applyNumberFormat="1" applyFont="1" applyFill="1" applyBorder="1" applyAlignment="1"/>
    <xf numFmtId="0" fontId="2" fillId="0" borderId="0" xfId="0" applyFont="1" applyBorder="1" applyAlignment="1"/>
    <xf numFmtId="0" fontId="22" fillId="0" borderId="0" xfId="0" applyFont="1" applyBorder="1" applyAlignment="1">
      <alignment wrapText="1"/>
    </xf>
    <xf numFmtId="0" fontId="23" fillId="0" borderId="0" xfId="0" applyFont="1" applyFill="1"/>
    <xf numFmtId="0" fontId="38" fillId="23" borderId="0" xfId="0" applyFont="1" applyFill="1"/>
    <xf numFmtId="43" fontId="38" fillId="0" borderId="0" xfId="50" applyFont="1" applyFill="1" applyAlignment="1"/>
    <xf numFmtId="4" fontId="38" fillId="0" borderId="0" xfId="0" applyNumberFormat="1" applyFont="1" applyFill="1" applyAlignment="1">
      <alignment wrapText="1"/>
    </xf>
    <xf numFmtId="167" fontId="38" fillId="23" borderId="0" xfId="0" applyNumberFormat="1" applyFont="1" applyFill="1" applyAlignment="1">
      <alignment wrapText="1"/>
    </xf>
    <xf numFmtId="167" fontId="38" fillId="0" borderId="0" xfId="0" applyNumberFormat="1" applyFont="1" applyFill="1" applyAlignment="1">
      <alignment wrapText="1"/>
    </xf>
    <xf numFmtId="0" fontId="39" fillId="0" borderId="0" xfId="0" applyFont="1"/>
    <xf numFmtId="0" fontId="4" fillId="24" borderId="3" xfId="0" applyFont="1" applyFill="1" applyBorder="1" applyAlignment="1">
      <alignment vertical="center"/>
    </xf>
    <xf numFmtId="0" fontId="3" fillId="24" borderId="3" xfId="0" applyFont="1" applyFill="1" applyBorder="1" applyAlignment="1">
      <alignment vertical="center"/>
    </xf>
    <xf numFmtId="0" fontId="3" fillId="24" borderId="3" xfId="0" applyFont="1" applyFill="1" applyBorder="1" applyAlignment="1">
      <alignment horizontal="left" vertical="center"/>
    </xf>
    <xf numFmtId="0" fontId="40" fillId="23" borderId="0" xfId="0" applyFont="1" applyFill="1"/>
    <xf numFmtId="0" fontId="41" fillId="23" borderId="0" xfId="0" applyFont="1" applyFill="1" applyAlignment="1">
      <alignment horizontal="left"/>
    </xf>
    <xf numFmtId="0" fontId="4" fillId="23" borderId="0" xfId="0" applyFont="1" applyFill="1" applyAlignment="1">
      <alignment horizontal="right" vertical="center"/>
    </xf>
    <xf numFmtId="0" fontId="19" fillId="0" borderId="0" xfId="0" applyFont="1"/>
    <xf numFmtId="0" fontId="41" fillId="0" borderId="0" xfId="48" applyFont="1" applyAlignment="1">
      <alignment horizontal="left"/>
    </xf>
    <xf numFmtId="49" fontId="4" fillId="24" borderId="4" xfId="48" applyNumberFormat="1" applyFont="1" applyFill="1" applyBorder="1" applyAlignment="1">
      <alignment horizontal="right"/>
    </xf>
    <xf numFmtId="49" fontId="4" fillId="24" borderId="5" xfId="48" applyNumberFormat="1" applyFont="1" applyFill="1" applyBorder="1" applyAlignment="1">
      <alignment horizontal="right"/>
    </xf>
    <xf numFmtId="4" fontId="3" fillId="24" borderId="0" xfId="48" applyNumberFormat="1" applyFont="1" applyFill="1" applyAlignment="1">
      <alignment horizontal="right"/>
    </xf>
    <xf numFmtId="4" fontId="4" fillId="24" borderId="0" xfId="48" applyNumberFormat="1" applyFont="1" applyFill="1" applyAlignment="1">
      <alignment horizontal="right"/>
    </xf>
    <xf numFmtId="4" fontId="3" fillId="24" borderId="0" xfId="0" applyNumberFormat="1" applyFont="1" applyFill="1" applyAlignment="1">
      <alignment horizontal="right"/>
    </xf>
    <xf numFmtId="4" fontId="4" fillId="24" borderId="0" xfId="0" applyNumberFormat="1" applyFont="1" applyFill="1" applyAlignment="1">
      <alignment horizontal="right"/>
    </xf>
    <xf numFmtId="4" fontId="4" fillId="24" borderId="3" xfId="0" applyNumberFormat="1" applyFont="1" applyFill="1" applyBorder="1" applyAlignment="1">
      <alignment horizontal="right" vertical="center"/>
    </xf>
    <xf numFmtId="49" fontId="3" fillId="24" borderId="5" xfId="48" applyNumberFormat="1" applyFont="1" applyFill="1" applyBorder="1" applyAlignment="1">
      <alignment horizontal="right"/>
    </xf>
    <xf numFmtId="4" fontId="3" fillId="24" borderId="0" xfId="0" applyNumberFormat="1" applyFont="1" applyFill="1" applyBorder="1" applyAlignment="1">
      <alignment horizontal="right"/>
    </xf>
    <xf numFmtId="4" fontId="3" fillId="24" borderId="0" xfId="0" applyNumberFormat="1" applyFont="1" applyFill="1" applyBorder="1" applyAlignment="1">
      <alignment horizontal="right" vertical="center"/>
    </xf>
    <xf numFmtId="3" fontId="4" fillId="23" borderId="0" xfId="48" applyNumberFormat="1" applyFont="1" applyFill="1" applyAlignment="1">
      <alignment horizontal="left"/>
    </xf>
    <xf numFmtId="0" fontId="4" fillId="23" borderId="0" xfId="48" applyFont="1" applyFill="1" applyAlignment="1">
      <alignment horizontal="right"/>
    </xf>
    <xf numFmtId="0" fontId="4" fillId="23" borderId="0" xfId="48" applyFont="1" applyFill="1" applyAlignment="1">
      <alignment horizontal="left"/>
    </xf>
    <xf numFmtId="49" fontId="4" fillId="23" borderId="4" xfId="48" applyNumberFormat="1" applyFont="1" applyFill="1" applyBorder="1" applyAlignment="1">
      <alignment horizontal="right"/>
    </xf>
    <xf numFmtId="49" fontId="3" fillId="23" borderId="0" xfId="48" applyNumberFormat="1" applyFont="1" applyFill="1"/>
    <xf numFmtId="49" fontId="4" fillId="23" borderId="5" xfId="48" applyNumberFormat="1" applyFont="1" applyFill="1" applyBorder="1" applyAlignment="1">
      <alignment horizontal="right"/>
    </xf>
    <xf numFmtId="4" fontId="4" fillId="23" borderId="0" xfId="48" applyNumberFormat="1" applyFont="1" applyFill="1" applyAlignment="1">
      <alignment horizontal="right"/>
    </xf>
    <xf numFmtId="4" fontId="4" fillId="23" borderId="0" xfId="48" applyNumberFormat="1" applyFont="1" applyFill="1" applyAlignment="1">
      <alignment horizontal="left"/>
    </xf>
    <xf numFmtId="0" fontId="4" fillId="23" borderId="0" xfId="0" applyFont="1" applyFill="1" applyBorder="1" applyAlignment="1">
      <alignment horizontal="left" vertical="center"/>
    </xf>
    <xf numFmtId="0" fontId="4" fillId="23" borderId="3" xfId="0" applyFont="1" applyFill="1" applyBorder="1" applyAlignment="1">
      <alignment horizontal="left" vertical="center"/>
    </xf>
    <xf numFmtId="0" fontId="4" fillId="23" borderId="3" xfId="0" applyFont="1" applyFill="1" applyBorder="1"/>
    <xf numFmtId="4" fontId="3" fillId="23" borderId="3" xfId="0" applyNumberFormat="1" applyFont="1" applyFill="1" applyBorder="1" applyAlignment="1">
      <alignment horizontal="right" vertical="center"/>
    </xf>
    <xf numFmtId="0" fontId="2" fillId="23" borderId="0" xfId="0" applyFont="1" applyFill="1" applyAlignment="1">
      <alignment horizontal="left"/>
    </xf>
    <xf numFmtId="0" fontId="2" fillId="23" borderId="0" xfId="0" applyFont="1" applyFill="1" applyAlignment="1">
      <alignment horizontal="right"/>
    </xf>
    <xf numFmtId="4" fontId="22" fillId="23" borderId="0" xfId="0" applyNumberFormat="1" applyFont="1" applyFill="1"/>
    <xf numFmtId="4" fontId="22" fillId="23" borderId="0" xfId="0" applyNumberFormat="1" applyFont="1" applyFill="1" applyAlignment="1">
      <alignment horizontal="right"/>
    </xf>
    <xf numFmtId="0" fontId="2" fillId="23" borderId="0" xfId="0" applyFont="1" applyFill="1"/>
    <xf numFmtId="4" fontId="3" fillId="24" borderId="0" xfId="48" applyNumberFormat="1" applyFont="1" applyFill="1"/>
    <xf numFmtId="49" fontId="42" fillId="0" borderId="9" xfId="48" applyNumberFormat="1" applyFont="1" applyFill="1" applyBorder="1" applyAlignment="1">
      <alignment horizontal="left" vertical="center"/>
    </xf>
    <xf numFmtId="3" fontId="2" fillId="24" borderId="23" xfId="0" applyNumberFormat="1" applyFont="1" applyFill="1" applyBorder="1" applyAlignment="1"/>
    <xf numFmtId="3" fontId="2" fillId="24" borderId="23" xfId="0" applyNumberFormat="1" applyFont="1" applyFill="1" applyBorder="1" applyAlignment="1" applyProtection="1">
      <alignment horizontal="right"/>
    </xf>
    <xf numFmtId="168" fontId="2" fillId="24" borderId="23" xfId="0" applyNumberFormat="1" applyFont="1" applyFill="1" applyBorder="1" applyAlignment="1">
      <alignment horizontal="right"/>
    </xf>
    <xf numFmtId="3" fontId="2" fillId="24" borderId="23" xfId="0" applyNumberFormat="1" applyFont="1" applyFill="1" applyBorder="1" applyAlignment="1" applyProtection="1">
      <alignment horizontal="right" vertical="center" wrapText="1"/>
      <protection locked="0"/>
    </xf>
    <xf numFmtId="3" fontId="2" fillId="24" borderId="23" xfId="0" quotePrefix="1" applyNumberFormat="1" applyFont="1" applyFill="1" applyBorder="1" applyAlignment="1" applyProtection="1">
      <alignment horizontal="right" vertical="center"/>
      <protection locked="0"/>
    </xf>
    <xf numFmtId="0" fontId="2" fillId="24" borderId="27" xfId="0" applyFont="1" applyFill="1" applyBorder="1" applyAlignment="1" applyProtection="1">
      <protection locked="0"/>
    </xf>
    <xf numFmtId="0" fontId="3" fillId="24" borderId="3" xfId="0" applyFont="1" applyFill="1" applyBorder="1" applyAlignment="1"/>
    <xf numFmtId="4" fontId="18" fillId="24" borderId="10" xfId="0" applyNumberFormat="1" applyFont="1" applyFill="1" applyBorder="1" applyAlignment="1">
      <alignment horizontal="right" wrapText="1"/>
    </xf>
    <xf numFmtId="4" fontId="18" fillId="24" borderId="0" xfId="0" applyNumberFormat="1" applyFont="1" applyFill="1" applyAlignment="1">
      <alignment horizontal="right" wrapText="1"/>
    </xf>
    <xf numFmtId="4" fontId="17" fillId="24" borderId="0" xfId="0" applyNumberFormat="1" applyFont="1" applyFill="1" applyBorder="1" applyAlignment="1"/>
    <xf numFmtId="4" fontId="17" fillId="24" borderId="0" xfId="0" applyNumberFormat="1" applyFont="1" applyFill="1" applyAlignment="1"/>
    <xf numFmtId="4" fontId="0" fillId="24" borderId="0" xfId="0" applyNumberFormat="1" applyFill="1" applyAlignment="1"/>
    <xf numFmtId="43" fontId="17" fillId="24" borderId="0" xfId="50" applyFont="1" applyFill="1" applyAlignment="1"/>
    <xf numFmtId="4" fontId="23" fillId="24" borderId="0" xfId="0" applyNumberFormat="1" applyFont="1" applyFill="1" applyAlignment="1"/>
    <xf numFmtId="167" fontId="38" fillId="24" borderId="0" xfId="0" applyNumberFormat="1" applyFont="1" applyFill="1" applyAlignment="1">
      <alignment wrapText="1"/>
    </xf>
    <xf numFmtId="10" fontId="17" fillId="24" borderId="0" xfId="0" applyNumberFormat="1" applyFont="1" applyFill="1" applyAlignment="1"/>
    <xf numFmtId="10" fontId="23" fillId="24" borderId="0" xfId="0" applyNumberFormat="1" applyFont="1" applyFill="1" applyAlignment="1"/>
    <xf numFmtId="10" fontId="17" fillId="24" borderId="0" xfId="0" applyNumberFormat="1" applyFont="1" applyFill="1"/>
    <xf numFmtId="10" fontId="17" fillId="24" borderId="0" xfId="0" applyNumberFormat="1" applyFont="1" applyFill="1" applyBorder="1" applyAlignment="1"/>
    <xf numFmtId="10" fontId="0" fillId="24" borderId="0" xfId="0" applyNumberFormat="1" applyFill="1" applyAlignment="1"/>
    <xf numFmtId="10" fontId="18" fillId="24" borderId="10" xfId="0" applyNumberFormat="1" applyFont="1" applyFill="1" applyBorder="1" applyAlignment="1">
      <alignment horizontal="right" wrapText="1"/>
    </xf>
    <xf numFmtId="10" fontId="38" fillId="24" borderId="0" xfId="0" applyNumberFormat="1" applyFont="1" applyFill="1" applyAlignment="1"/>
    <xf numFmtId="10" fontId="18" fillId="24" borderId="10" xfId="0" applyNumberFormat="1" applyFont="1" applyFill="1" applyBorder="1" applyAlignment="1">
      <alignment horizontal="center" wrapText="1"/>
    </xf>
    <xf numFmtId="4" fontId="17" fillId="24" borderId="0" xfId="0" applyNumberFormat="1" applyFont="1" applyFill="1" applyBorder="1" applyAlignment="1">
      <alignment wrapText="1"/>
    </xf>
    <xf numFmtId="4" fontId="17" fillId="24" borderId="0" xfId="0" applyNumberFormat="1" applyFont="1" applyFill="1" applyAlignment="1">
      <alignment wrapText="1"/>
    </xf>
    <xf numFmtId="4" fontId="23" fillId="24" borderId="0" xfId="0" applyNumberFormat="1" applyFont="1" applyFill="1" applyAlignment="1">
      <alignment wrapText="1"/>
    </xf>
    <xf numFmtId="4" fontId="38" fillId="24" borderId="0" xfId="0" applyNumberFormat="1" applyFont="1" applyFill="1" applyAlignment="1">
      <alignment wrapText="1"/>
    </xf>
    <xf numFmtId="0" fontId="2" fillId="24" borderId="22" xfId="0" applyFont="1" applyFill="1" applyBorder="1" applyAlignment="1">
      <alignment horizontal="left"/>
    </xf>
    <xf numFmtId="0" fontId="2" fillId="24" borderId="23" xfId="0" applyFont="1" applyFill="1" applyBorder="1"/>
    <xf numFmtId="14" fontId="2" fillId="24" borderId="23" xfId="0" applyNumberFormat="1" applyFont="1" applyFill="1" applyBorder="1" applyAlignment="1">
      <alignment horizontal="center"/>
    </xf>
    <xf numFmtId="0" fontId="2" fillId="24" borderId="23" xfId="0" applyFont="1" applyFill="1" applyBorder="1" applyAlignment="1">
      <alignment horizontal="center"/>
    </xf>
    <xf numFmtId="166" fontId="2" fillId="24" borderId="23" xfId="57" applyNumberFormat="1" applyFont="1" applyFill="1" applyBorder="1" applyAlignment="1">
      <alignment horizontal="right"/>
    </xf>
    <xf numFmtId="166" fontId="2" fillId="24" borderId="26" xfId="57" applyNumberFormat="1" applyFont="1" applyFill="1" applyBorder="1" applyAlignment="1">
      <alignment horizontal="right"/>
    </xf>
    <xf numFmtId="166" fontId="2" fillId="24" borderId="23" xfId="50" applyNumberFormat="1" applyFont="1" applyFill="1" applyBorder="1" applyAlignment="1">
      <alignment horizontal="right"/>
    </xf>
    <xf numFmtId="0" fontId="44" fillId="0" borderId="0" xfId="0" applyFont="1" applyBorder="1" applyAlignment="1">
      <alignment wrapText="1"/>
    </xf>
    <xf numFmtId="0" fontId="44" fillId="0" borderId="0" xfId="0" applyFont="1" applyAlignment="1">
      <alignment horizontal="right" wrapText="1"/>
    </xf>
    <xf numFmtId="0" fontId="44" fillId="0" borderId="14" xfId="0" applyFont="1" applyBorder="1" applyAlignment="1">
      <alignment horizontal="center" wrapText="1"/>
    </xf>
    <xf numFmtId="0" fontId="45" fillId="0" borderId="0" xfId="0" applyFont="1"/>
    <xf numFmtId="0" fontId="37" fillId="0" borderId="0" xfId="48" applyFont="1"/>
    <xf numFmtId="0" fontId="47" fillId="0" borderId="0" xfId="49" applyFont="1" applyFill="1"/>
    <xf numFmtId="0" fontId="47" fillId="0" borderId="0" xfId="48" applyFont="1"/>
    <xf numFmtId="3" fontId="47" fillId="0" borderId="0" xfId="48" applyNumberFormat="1" applyFont="1" applyAlignment="1">
      <alignment horizontal="center"/>
    </xf>
    <xf numFmtId="10" fontId="2" fillId="23" borderId="0" xfId="0" applyNumberFormat="1" applyFont="1" applyFill="1" applyBorder="1"/>
    <xf numFmtId="10" fontId="2" fillId="23" borderId="14" xfId="0" applyNumberFormat="1" applyFont="1" applyFill="1" applyBorder="1" applyAlignment="1">
      <alignment horizontal="left" wrapText="1"/>
    </xf>
    <xf numFmtId="0" fontId="2" fillId="23" borderId="0" xfId="0" applyFont="1" applyFill="1" applyBorder="1"/>
    <xf numFmtId="0" fontId="22" fillId="23" borderId="0" xfId="0" applyFont="1" applyFill="1" applyAlignment="1">
      <alignment wrapText="1"/>
    </xf>
    <xf numFmtId="0" fontId="31" fillId="23" borderId="0" xfId="0" applyFont="1" applyFill="1" applyAlignment="1">
      <alignment wrapText="1"/>
    </xf>
    <xf numFmtId="10" fontId="2" fillId="23" borderId="0" xfId="56" applyNumberFormat="1" applyFont="1" applyFill="1" applyAlignment="1">
      <alignment horizontal="right"/>
    </xf>
    <xf numFmtId="10" fontId="2" fillId="23" borderId="14" xfId="56" applyNumberFormat="1" applyFont="1" applyFill="1" applyBorder="1" applyAlignment="1">
      <alignment horizontal="right"/>
    </xf>
    <xf numFmtId="10" fontId="2" fillId="23" borderId="0" xfId="0" applyNumberFormat="1" applyFont="1" applyFill="1"/>
    <xf numFmtId="3" fontId="3" fillId="23" borderId="0" xfId="48" applyNumberFormat="1" applyFont="1" applyFill="1" applyAlignment="1">
      <alignment horizontal="center"/>
    </xf>
    <xf numFmtId="0" fontId="30" fillId="23" borderId="0" xfId="0" applyFont="1" applyFill="1" applyBorder="1" applyAlignment="1">
      <alignment wrapText="1"/>
    </xf>
    <xf numFmtId="0" fontId="32" fillId="23" borderId="0" xfId="0" applyFont="1" applyFill="1" applyBorder="1" applyAlignment="1">
      <alignment wrapText="1"/>
    </xf>
    <xf numFmtId="0" fontId="46" fillId="23" borderId="0" xfId="0" applyFont="1" applyFill="1" applyBorder="1" applyAlignment="1">
      <alignment horizontal="left" wrapText="1"/>
    </xf>
    <xf numFmtId="10" fontId="45" fillId="23" borderId="0" xfId="0" applyNumberFormat="1" applyFont="1" applyFill="1" applyBorder="1"/>
    <xf numFmtId="10" fontId="45" fillId="23" borderId="14" xfId="0" applyNumberFormat="1" applyFont="1" applyFill="1" applyBorder="1" applyAlignment="1">
      <alignment horizontal="left" wrapText="1"/>
    </xf>
    <xf numFmtId="0" fontId="45" fillId="23" borderId="0" xfId="0" applyFont="1" applyFill="1" applyBorder="1"/>
    <xf numFmtId="10" fontId="45" fillId="23" borderId="16" xfId="0" applyNumberFormat="1" applyFont="1" applyFill="1" applyBorder="1"/>
    <xf numFmtId="10" fontId="45" fillId="23" borderId="15" xfId="0" applyNumberFormat="1" applyFont="1" applyFill="1" applyBorder="1" applyAlignment="1">
      <alignment horizontal="left" wrapText="1"/>
    </xf>
    <xf numFmtId="0" fontId="45" fillId="23" borderId="16" xfId="0" applyFont="1" applyFill="1" applyBorder="1"/>
    <xf numFmtId="0" fontId="45" fillId="23" borderId="16" xfId="0" applyFont="1" applyFill="1" applyBorder="1" applyAlignment="1">
      <alignment wrapText="1"/>
    </xf>
    <xf numFmtId="0" fontId="49" fillId="0" borderId="0" xfId="0" applyFont="1" applyAlignment="1">
      <alignment wrapText="1"/>
    </xf>
    <xf numFmtId="0" fontId="49" fillId="0" borderId="0" xfId="0" applyFont="1"/>
    <xf numFmtId="0" fontId="49" fillId="0" borderId="14" xfId="0" applyFont="1" applyBorder="1" applyAlignment="1">
      <alignment horizontal="left" wrapText="1"/>
    </xf>
    <xf numFmtId="0" fontId="48" fillId="0" borderId="0" xfId="0" applyFont="1" applyAlignment="1">
      <alignment wrapText="1"/>
    </xf>
    <xf numFmtId="3" fontId="49" fillId="0" borderId="0" xfId="0" applyNumberFormat="1" applyFont="1" applyFill="1"/>
    <xf numFmtId="3" fontId="49" fillId="0" borderId="14" xfId="0" applyNumberFormat="1" applyFont="1" applyBorder="1" applyAlignment="1">
      <alignment horizontal="right" wrapText="1"/>
    </xf>
    <xf numFmtId="3" fontId="49" fillId="0" borderId="0" xfId="0" applyNumberFormat="1" applyFont="1"/>
    <xf numFmtId="0" fontId="48" fillId="0" borderId="16" xfId="0" applyFont="1" applyBorder="1" applyAlignment="1">
      <alignment wrapText="1"/>
    </xf>
    <xf numFmtId="3" fontId="49" fillId="0" borderId="16" xfId="0" applyNumberFormat="1" applyFont="1" applyFill="1" applyBorder="1"/>
    <xf numFmtId="3" fontId="49" fillId="0" borderId="16" xfId="0" applyNumberFormat="1" applyFont="1" applyBorder="1"/>
    <xf numFmtId="0" fontId="49" fillId="0" borderId="15" xfId="0" applyFont="1" applyBorder="1" applyAlignment="1">
      <alignment horizontal="left" wrapText="1"/>
    </xf>
    <xf numFmtId="0" fontId="49" fillId="0" borderId="16" xfId="0" applyFont="1" applyBorder="1"/>
    <xf numFmtId="3" fontId="49" fillId="24" borderId="0" xfId="0" applyNumberFormat="1" applyFont="1" applyFill="1" applyAlignment="1">
      <alignment horizontal="center"/>
    </xf>
    <xf numFmtId="3" fontId="2" fillId="24" borderId="0" xfId="0" applyNumberFormat="1" applyFont="1" applyFill="1" applyAlignment="1">
      <alignment horizontal="center"/>
    </xf>
    <xf numFmtId="0" fontId="6" fillId="23" borderId="0" xfId="0" applyFont="1" applyFill="1" applyBorder="1" applyAlignment="1">
      <alignment vertical="center"/>
    </xf>
    <xf numFmtId="0" fontId="53" fillId="23" borderId="0" xfId="0" applyFont="1" applyFill="1" applyBorder="1" applyAlignment="1">
      <alignment vertical="center"/>
    </xf>
    <xf numFmtId="0" fontId="41" fillId="23" borderId="0" xfId="48" applyFont="1" applyFill="1" applyAlignment="1">
      <alignment horizontal="left"/>
    </xf>
    <xf numFmtId="0" fontId="3" fillId="0" borderId="0" xfId="49" applyFont="1" applyFill="1"/>
    <xf numFmtId="49" fontId="3" fillId="24" borderId="9" xfId="48" applyNumberFormat="1" applyFont="1" applyFill="1" applyBorder="1"/>
    <xf numFmtId="10" fontId="4" fillId="24" borderId="10" xfId="0" applyNumberFormat="1" applyFont="1" applyFill="1" applyBorder="1" applyAlignment="1">
      <alignment horizontal="center"/>
    </xf>
    <xf numFmtId="3" fontId="4" fillId="24" borderId="10" xfId="0" applyNumberFormat="1" applyFont="1" applyFill="1" applyBorder="1" applyAlignment="1">
      <alignment horizontal="center"/>
    </xf>
    <xf numFmtId="3" fontId="2" fillId="24" borderId="0" xfId="0" applyNumberFormat="1" applyFont="1" applyFill="1" applyAlignment="1">
      <alignment wrapText="1"/>
    </xf>
    <xf numFmtId="0" fontId="2" fillId="24" borderId="0" xfId="0" applyFont="1" applyFill="1" applyAlignment="1">
      <alignment wrapText="1"/>
    </xf>
    <xf numFmtId="0" fontId="2" fillId="24" borderId="0" xfId="0" applyFont="1" applyFill="1" applyAlignment="1">
      <alignment horizontal="right" wrapText="1"/>
    </xf>
    <xf numFmtId="3" fontId="2" fillId="24" borderId="0" xfId="0" applyNumberFormat="1" applyFont="1" applyFill="1"/>
    <xf numFmtId="3" fontId="2" fillId="24" borderId="0" xfId="0" applyNumberFormat="1" applyFont="1" applyFill="1" applyAlignment="1">
      <alignment vertical="top" wrapText="1"/>
    </xf>
    <xf numFmtId="3" fontId="2" fillId="24" borderId="0" xfId="0" applyNumberFormat="1" applyFont="1" applyFill="1" applyBorder="1" applyAlignment="1">
      <alignment wrapText="1"/>
    </xf>
    <xf numFmtId="3" fontId="2" fillId="24" borderId="11" xfId="0" applyNumberFormat="1" applyFont="1" applyFill="1" applyBorder="1" applyAlignment="1">
      <alignment wrapText="1"/>
    </xf>
    <xf numFmtId="0" fontId="54" fillId="23" borderId="0" xfId="48" applyFont="1" applyFill="1" applyAlignment="1" applyProtection="1">
      <alignment horizontal="left"/>
      <protection locked="0"/>
    </xf>
    <xf numFmtId="3" fontId="18" fillId="23" borderId="0" xfId="48" applyNumberFormat="1" applyFont="1" applyFill="1" applyAlignment="1" applyProtection="1">
      <alignment horizontal="left"/>
      <protection locked="0"/>
    </xf>
    <xf numFmtId="0" fontId="17" fillId="23" borderId="0" xfId="48" applyFont="1" applyFill="1" applyAlignment="1" applyProtection="1">
      <alignment horizontal="right"/>
      <protection locked="0"/>
    </xf>
    <xf numFmtId="0" fontId="3" fillId="23" borderId="0" xfId="48" applyFont="1" applyFill="1" applyProtection="1">
      <protection locked="0"/>
    </xf>
    <xf numFmtId="0" fontId="4" fillId="23" borderId="0" xfId="48" applyFont="1" applyFill="1" applyAlignment="1" applyProtection="1">
      <alignment horizontal="left"/>
      <protection locked="0"/>
    </xf>
    <xf numFmtId="0" fontId="22" fillId="23" borderId="0" xfId="48" applyFont="1" applyFill="1" applyAlignment="1" applyProtection="1">
      <alignment horizontal="left"/>
      <protection locked="0"/>
    </xf>
    <xf numFmtId="3" fontId="4" fillId="23" borderId="0" xfId="48" applyNumberFormat="1" applyFont="1" applyFill="1" applyAlignment="1" applyProtection="1">
      <alignment horizontal="left"/>
      <protection locked="0"/>
    </xf>
    <xf numFmtId="0" fontId="3" fillId="23" borderId="0" xfId="48" applyFont="1" applyFill="1" applyAlignment="1" applyProtection="1">
      <alignment horizontal="right"/>
      <protection locked="0"/>
    </xf>
    <xf numFmtId="49" fontId="22" fillId="23" borderId="4" xfId="48" applyNumberFormat="1" applyFont="1" applyFill="1" applyBorder="1" applyAlignment="1" applyProtection="1">
      <alignment horizontal="left" vertical="center"/>
      <protection locked="0"/>
    </xf>
    <xf numFmtId="49" fontId="3" fillId="23" borderId="0" xfId="48" applyNumberFormat="1" applyFont="1" applyFill="1" applyAlignment="1" applyProtection="1">
      <alignment vertical="center"/>
      <protection locked="0"/>
    </xf>
    <xf numFmtId="49" fontId="22" fillId="23" borderId="5" xfId="48" applyNumberFormat="1" applyFont="1" applyFill="1" applyBorder="1" applyAlignment="1" applyProtection="1">
      <alignment horizontal="left" vertical="center"/>
      <protection locked="0"/>
    </xf>
    <xf numFmtId="0" fontId="3" fillId="23" borderId="0" xfId="48" applyFont="1" applyFill="1" applyAlignment="1" applyProtection="1">
      <alignment horizontal="left" vertical="center"/>
      <protection locked="0"/>
    </xf>
    <xf numFmtId="0" fontId="2" fillId="23" borderId="0" xfId="48" applyFont="1" applyFill="1" applyAlignment="1" applyProtection="1">
      <alignment horizontal="left" vertical="center"/>
      <protection locked="0"/>
    </xf>
    <xf numFmtId="0" fontId="3" fillId="23" borderId="0" xfId="48" applyFont="1" applyFill="1" applyAlignment="1" applyProtection="1">
      <alignment horizontal="right" vertical="center"/>
      <protection locked="0"/>
    </xf>
    <xf numFmtId="0" fontId="3" fillId="23" borderId="0" xfId="48" applyFont="1" applyFill="1" applyAlignment="1" applyProtection="1">
      <alignment vertical="center"/>
      <protection locked="0"/>
    </xf>
    <xf numFmtId="3" fontId="4" fillId="23" borderId="0" xfId="48" applyNumberFormat="1" applyFont="1" applyFill="1" applyAlignment="1" applyProtection="1">
      <alignment horizontal="left" vertical="center"/>
      <protection locked="0"/>
    </xf>
    <xf numFmtId="0" fontId="3" fillId="23" borderId="4" xfId="48" quotePrefix="1" applyFont="1" applyFill="1" applyBorder="1" applyAlignment="1" applyProtection="1">
      <alignment horizontal="left"/>
      <protection locked="0"/>
    </xf>
    <xf numFmtId="0" fontId="3" fillId="23" borderId="4" xfId="48" applyFont="1" applyFill="1" applyBorder="1" applyAlignment="1" applyProtection="1">
      <alignment horizontal="left"/>
      <protection locked="0"/>
    </xf>
    <xf numFmtId="0" fontId="2" fillId="23" borderId="4" xfId="48" quotePrefix="1" applyFont="1" applyFill="1" applyBorder="1" applyAlignment="1" applyProtection="1">
      <alignment horizontal="left"/>
      <protection locked="0"/>
    </xf>
    <xf numFmtId="0" fontId="3" fillId="23" borderId="0" xfId="48" quotePrefix="1" applyFont="1" applyFill="1" applyBorder="1" applyAlignment="1" applyProtection="1">
      <alignment horizontal="left"/>
      <protection locked="0"/>
    </xf>
    <xf numFmtId="0" fontId="3" fillId="23" borderId="0" xfId="48" applyFont="1" applyFill="1" applyBorder="1" applyAlignment="1" applyProtection="1">
      <alignment horizontal="left"/>
      <protection locked="0"/>
    </xf>
    <xf numFmtId="0" fontId="2" fillId="23" borderId="0" xfId="48" quotePrefix="1" applyFont="1" applyFill="1" applyBorder="1" applyAlignment="1" applyProtection="1">
      <alignment horizontal="left"/>
      <protection locked="0"/>
    </xf>
    <xf numFmtId="0" fontId="3" fillId="23" borderId="5" xfId="48" quotePrefix="1" applyFont="1" applyFill="1" applyBorder="1" applyAlignment="1" applyProtection="1">
      <alignment horizontal="left" vertical="center"/>
      <protection locked="0"/>
    </xf>
    <xf numFmtId="0" fontId="3" fillId="23" borderId="5" xfId="48" applyFont="1" applyFill="1" applyBorder="1" applyAlignment="1" applyProtection="1">
      <alignment horizontal="left" vertical="center"/>
      <protection locked="0"/>
    </xf>
    <xf numFmtId="0" fontId="2" fillId="23" borderId="5" xfId="48" quotePrefix="1" applyFont="1" applyFill="1" applyBorder="1" applyAlignment="1" applyProtection="1">
      <alignment horizontal="left" vertical="center"/>
      <protection locked="0"/>
    </xf>
    <xf numFmtId="0" fontId="4" fillId="23" borderId="0" xfId="48" applyFont="1" applyFill="1" applyBorder="1" applyAlignment="1" applyProtection="1">
      <alignment vertical="center"/>
      <protection locked="0"/>
    </xf>
    <xf numFmtId="0" fontId="4" fillId="23" borderId="0" xfId="48" applyFont="1" applyFill="1" applyBorder="1" applyAlignment="1" applyProtection="1">
      <alignment vertical="center" wrapText="1"/>
      <protection locked="0"/>
    </xf>
    <xf numFmtId="0" fontId="22" fillId="23" borderId="0" xfId="48" applyFont="1" applyFill="1" applyBorder="1" applyAlignment="1" applyProtection="1">
      <alignment vertical="center" wrapText="1"/>
      <protection locked="0"/>
    </xf>
    <xf numFmtId="0" fontId="4" fillId="23" borderId="0" xfId="48" applyFont="1" applyFill="1" applyAlignment="1" applyProtection="1">
      <alignment vertical="center"/>
      <protection locked="0"/>
    </xf>
    <xf numFmtId="0" fontId="3" fillId="23" borderId="0" xfId="48" quotePrefix="1" applyFont="1" applyFill="1" applyAlignment="1" applyProtection="1">
      <alignment horizontal="left" vertical="center"/>
      <protection locked="0"/>
    </xf>
    <xf numFmtId="0" fontId="2" fillId="23" borderId="0" xfId="48" quotePrefix="1" applyFont="1" applyFill="1" applyAlignment="1" applyProtection="1">
      <alignment horizontal="left" vertical="center"/>
      <protection locked="0"/>
    </xf>
    <xf numFmtId="0" fontId="4" fillId="23" borderId="3" xfId="48" applyFont="1" applyFill="1" applyBorder="1" applyAlignment="1" applyProtection="1">
      <alignment vertical="center"/>
      <protection locked="0"/>
    </xf>
    <xf numFmtId="0" fontId="22" fillId="23" borderId="3" xfId="48" applyFont="1" applyFill="1" applyBorder="1" applyAlignment="1" applyProtection="1">
      <alignment vertical="center"/>
      <protection locked="0"/>
    </xf>
    <xf numFmtId="0" fontId="4" fillId="23" borderId="0" xfId="48" applyFont="1" applyFill="1" applyAlignment="1" applyProtection="1">
      <alignment horizontal="left" vertical="center"/>
      <protection locked="0"/>
    </xf>
    <xf numFmtId="3" fontId="3" fillId="23" borderId="0" xfId="48" applyNumberFormat="1" applyFont="1" applyFill="1" applyAlignment="1" applyProtection="1">
      <alignment horizontal="left" vertical="center"/>
      <protection locked="0"/>
    </xf>
    <xf numFmtId="3" fontId="2" fillId="23" borderId="0" xfId="48" applyNumberFormat="1" applyFont="1" applyFill="1" applyAlignment="1" applyProtection="1">
      <alignment horizontal="left" vertical="center"/>
      <protection locked="0"/>
    </xf>
    <xf numFmtId="3" fontId="17" fillId="23" borderId="4" xfId="48" applyNumberFormat="1" applyFont="1" applyFill="1" applyBorder="1" applyAlignment="1" applyProtection="1">
      <alignment horizontal="left" vertical="top" wrapText="1"/>
      <protection locked="0"/>
    </xf>
    <xf numFmtId="0" fontId="2" fillId="23" borderId="4" xfId="49" applyFont="1" applyFill="1" applyBorder="1" applyAlignment="1" applyProtection="1">
      <alignment horizontal="right"/>
      <protection locked="0"/>
    </xf>
    <xf numFmtId="0" fontId="2" fillId="23" borderId="4" xfId="49" applyFont="1" applyFill="1" applyBorder="1" applyAlignment="1" applyProtection="1">
      <alignment horizontal="left"/>
      <protection locked="0"/>
    </xf>
    <xf numFmtId="3" fontId="17" fillId="23" borderId="0" xfId="48" applyNumberFormat="1" applyFont="1" applyFill="1" applyBorder="1" applyAlignment="1" applyProtection="1">
      <alignment horizontal="left" vertical="top" wrapText="1"/>
      <protection locked="0"/>
    </xf>
    <xf numFmtId="0" fontId="2" fillId="23" borderId="0" xfId="48" applyFont="1" applyFill="1" applyBorder="1" applyAlignment="1" applyProtection="1">
      <alignment horizontal="right"/>
      <protection locked="0"/>
    </xf>
    <xf numFmtId="0" fontId="2" fillId="23" borderId="0" xfId="48" applyFont="1" applyFill="1" applyBorder="1" applyAlignment="1" applyProtection="1">
      <alignment horizontal="left"/>
      <protection locked="0"/>
    </xf>
    <xf numFmtId="3" fontId="17" fillId="23" borderId="5" xfId="48" applyNumberFormat="1" applyFont="1" applyFill="1" applyBorder="1" applyAlignment="1" applyProtection="1">
      <alignment horizontal="left" vertical="top" wrapText="1"/>
      <protection locked="0"/>
    </xf>
    <xf numFmtId="0" fontId="2" fillId="23" borderId="5" xfId="48" applyFont="1" applyFill="1" applyBorder="1" applyAlignment="1" applyProtection="1">
      <alignment horizontal="right"/>
      <protection locked="0"/>
    </xf>
    <xf numFmtId="0" fontId="2" fillId="23" borderId="5" xfId="48" applyFont="1" applyFill="1" applyBorder="1" applyAlignment="1" applyProtection="1">
      <alignment horizontal="left"/>
      <protection locked="0"/>
    </xf>
    <xf numFmtId="0" fontId="2" fillId="23" borderId="0" xfId="48" applyFont="1" applyFill="1" applyProtection="1">
      <protection locked="0"/>
    </xf>
    <xf numFmtId="49" fontId="3" fillId="24" borderId="5" xfId="48" applyNumberFormat="1" applyFont="1" applyFill="1" applyBorder="1" applyAlignment="1" applyProtection="1">
      <alignment horizontal="right" vertical="center"/>
    </xf>
    <xf numFmtId="4" fontId="3" fillId="24" borderId="0" xfId="48" applyNumberFormat="1" applyFont="1" applyFill="1" applyAlignment="1" applyProtection="1">
      <alignment horizontal="right" vertical="center"/>
    </xf>
    <xf numFmtId="4" fontId="3" fillId="24" borderId="4" xfId="48" applyNumberFormat="1" applyFont="1" applyFill="1" applyBorder="1" applyAlignment="1" applyProtection="1">
      <alignment horizontal="right"/>
    </xf>
    <xf numFmtId="4" fontId="3" fillId="24" borderId="0" xfId="48" applyNumberFormat="1" applyFont="1" applyFill="1" applyBorder="1" applyAlignment="1" applyProtection="1">
      <alignment horizontal="right"/>
    </xf>
    <xf numFmtId="4" fontId="3" fillId="24" borderId="5" xfId="48" applyNumberFormat="1" applyFont="1" applyFill="1" applyBorder="1" applyAlignment="1" applyProtection="1">
      <alignment horizontal="right" vertical="center"/>
    </xf>
    <xf numFmtId="4" fontId="4" fillId="24" borderId="0" xfId="48" applyNumberFormat="1" applyFont="1" applyFill="1" applyBorder="1" applyAlignment="1" applyProtection="1">
      <alignment horizontal="right" vertical="center"/>
    </xf>
    <xf numFmtId="4" fontId="4" fillId="24" borderId="3" xfId="48" applyNumberFormat="1" applyFont="1" applyFill="1" applyBorder="1" applyAlignment="1" applyProtection="1">
      <alignment horizontal="right" vertical="center"/>
    </xf>
    <xf numFmtId="10" fontId="2" fillId="24" borderId="0" xfId="56" applyNumberFormat="1" applyFont="1" applyFill="1" applyAlignment="1">
      <alignment horizontal="center"/>
    </xf>
    <xf numFmtId="0" fontId="58" fillId="24" borderId="0" xfId="0" applyFont="1" applyFill="1"/>
    <xf numFmtId="49" fontId="6" fillId="0" borderId="9" xfId="48" applyNumberFormat="1" applyFont="1" applyFill="1" applyBorder="1" applyAlignment="1">
      <alignment horizontal="left" vertical="center"/>
    </xf>
    <xf numFmtId="49" fontId="43" fillId="0" borderId="9" xfId="48" applyNumberFormat="1" applyFont="1" applyFill="1" applyBorder="1" applyAlignment="1">
      <alignment horizontal="left" vertical="center"/>
    </xf>
    <xf numFmtId="0" fontId="3" fillId="23" borderId="5" xfId="0" applyNumberFormat="1" applyFont="1" applyFill="1" applyBorder="1" applyAlignment="1">
      <alignment horizontal="left" vertical="center"/>
    </xf>
    <xf numFmtId="0" fontId="3" fillId="23" borderId="5" xfId="0" applyNumberFormat="1" applyFont="1" applyFill="1" applyBorder="1" applyAlignment="1">
      <alignment vertical="center"/>
    </xf>
    <xf numFmtId="164" fontId="3" fillId="23" borderId="5" xfId="0" applyNumberFormat="1" applyFont="1" applyFill="1" applyBorder="1" applyAlignment="1">
      <alignment vertical="center"/>
    </xf>
    <xf numFmtId="49" fontId="41" fillId="0" borderId="9" xfId="48" applyNumberFormat="1" applyFont="1" applyFill="1" applyBorder="1" applyAlignment="1">
      <alignment horizontal="left" vertical="center"/>
    </xf>
    <xf numFmtId="0" fontId="42" fillId="23" borderId="0" xfId="48" applyFont="1" applyFill="1" applyAlignment="1" applyProtection="1">
      <alignment horizontal="left"/>
      <protection locked="0"/>
    </xf>
    <xf numFmtId="0" fontId="3" fillId="0" borderId="0" xfId="0" applyFont="1" applyFill="1"/>
    <xf numFmtId="49" fontId="3" fillId="23" borderId="5" xfId="48" applyNumberFormat="1" applyFont="1" applyFill="1" applyBorder="1" applyAlignment="1" applyProtection="1">
      <alignment horizontal="right" vertical="center"/>
      <protection locked="0"/>
    </xf>
    <xf numFmtId="3" fontId="2" fillId="23" borderId="0" xfId="48" quotePrefix="1" applyNumberFormat="1" applyFont="1" applyFill="1" applyAlignment="1" applyProtection="1">
      <alignment horizontal="left" vertical="center"/>
      <protection locked="0"/>
    </xf>
    <xf numFmtId="4" fontId="3" fillId="0" borderId="4" xfId="48" applyNumberFormat="1" applyFont="1" applyFill="1" applyBorder="1" applyAlignment="1" applyProtection="1">
      <alignment horizontal="right"/>
      <protection locked="0"/>
    </xf>
    <xf numFmtId="4" fontId="3" fillId="0" borderId="0" xfId="48" applyNumberFormat="1" applyFont="1" applyFill="1" applyBorder="1" applyAlignment="1" applyProtection="1">
      <alignment horizontal="right"/>
      <protection locked="0"/>
    </xf>
    <xf numFmtId="4" fontId="3" fillId="0" borderId="5" xfId="48" applyNumberFormat="1" applyFont="1" applyFill="1" applyBorder="1" applyAlignment="1" applyProtection="1">
      <alignment horizontal="right" vertical="center"/>
      <protection locked="0"/>
    </xf>
    <xf numFmtId="4" fontId="4" fillId="0" borderId="0" xfId="48" applyNumberFormat="1" applyFont="1" applyFill="1" applyBorder="1" applyAlignment="1" applyProtection="1">
      <alignment horizontal="right" vertical="center"/>
      <protection locked="0"/>
    </xf>
    <xf numFmtId="4" fontId="3" fillId="0" borderId="0" xfId="48" applyNumberFormat="1" applyFont="1" applyFill="1" applyAlignment="1" applyProtection="1">
      <alignment horizontal="right" vertical="center"/>
      <protection locked="0"/>
    </xf>
    <xf numFmtId="4" fontId="4" fillId="0" borderId="3" xfId="48" applyNumberFormat="1" applyFont="1" applyFill="1" applyBorder="1" applyAlignment="1" applyProtection="1">
      <alignment horizontal="right" vertical="center"/>
      <protection locked="0"/>
    </xf>
    <xf numFmtId="0" fontId="45" fillId="0" borderId="0" xfId="0" applyFont="1" applyFill="1" applyBorder="1" applyAlignment="1">
      <alignment horizontal="right"/>
    </xf>
    <xf numFmtId="0" fontId="45" fillId="0" borderId="0" xfId="0" applyFont="1" applyFill="1" applyBorder="1"/>
    <xf numFmtId="0" fontId="0" fillId="0" borderId="0" xfId="0" applyFill="1" applyAlignment="1">
      <alignment horizontal="right"/>
    </xf>
    <xf numFmtId="0" fontId="0" fillId="0" borderId="0" xfId="0" applyFill="1" applyBorder="1" applyAlignment="1">
      <alignment horizontal="right"/>
    </xf>
    <xf numFmtId="0" fontId="0" fillId="0" borderId="0" xfId="0" applyFill="1" applyBorder="1"/>
    <xf numFmtId="0" fontId="57" fillId="0" borderId="0" xfId="0" applyFont="1" applyFill="1" applyBorder="1"/>
    <xf numFmtId="0" fontId="16" fillId="0" borderId="0" xfId="48" applyFont="1" applyAlignment="1">
      <alignment horizontal="right"/>
    </xf>
    <xf numFmtId="4" fontId="3" fillId="26" borderId="0" xfId="48" applyNumberFormat="1" applyFont="1" applyFill="1" applyAlignment="1">
      <alignment horizontal="right"/>
    </xf>
    <xf numFmtId="0" fontId="4" fillId="0" borderId="0" xfId="51" applyFont="1" applyFill="1"/>
    <xf numFmtId="0" fontId="4" fillId="0" borderId="0" xfId="51" applyFont="1" applyFill="1" applyAlignment="1">
      <alignment horizontal="right"/>
    </xf>
    <xf numFmtId="0" fontId="4" fillId="0" borderId="0" xfId="48" applyFont="1" applyFill="1"/>
    <xf numFmtId="0" fontId="37" fillId="0" borderId="0" xfId="48" applyFont="1" applyFill="1" applyAlignment="1">
      <alignment horizontal="right"/>
    </xf>
    <xf numFmtId="0" fontId="3" fillId="0" borderId="0" xfId="51" applyFont="1" applyFill="1"/>
    <xf numFmtId="0" fontId="37" fillId="0" borderId="0" xfId="51" applyFont="1" applyFill="1" applyAlignment="1">
      <alignment horizontal="right"/>
    </xf>
    <xf numFmtId="4" fontId="6" fillId="0" borderId="0" xfId="48" applyNumberFormat="1" applyFont="1" applyFill="1" applyAlignment="1">
      <alignment horizontal="right"/>
    </xf>
    <xf numFmtId="0" fontId="61" fillId="0" borderId="0" xfId="51" quotePrefix="1" applyFont="1" applyFill="1" applyAlignment="1">
      <alignment horizontal="left"/>
    </xf>
    <xf numFmtId="0" fontId="24" fillId="0" borderId="0" xfId="48" applyFont="1" applyFill="1" applyAlignment="1">
      <alignment horizontal="left"/>
    </xf>
    <xf numFmtId="0" fontId="17" fillId="0" borderId="0" xfId="51" applyFont="1" applyFill="1" applyBorder="1" applyAlignment="1">
      <alignment horizontal="left" vertical="center"/>
    </xf>
    <xf numFmtId="0" fontId="4" fillId="0" borderId="3" xfId="51" applyFont="1" applyFill="1" applyBorder="1" applyAlignment="1">
      <alignment horizontal="left" vertical="center"/>
    </xf>
    <xf numFmtId="0" fontId="4" fillId="0" borderId="3" xfId="51" applyFont="1" applyFill="1" applyBorder="1" applyAlignment="1">
      <alignment horizontal="right" vertical="center"/>
    </xf>
    <xf numFmtId="4" fontId="4" fillId="0" borderId="3" xfId="51" applyNumberFormat="1" applyFont="1" applyBorder="1" applyAlignment="1">
      <alignment horizontal="right" vertical="center"/>
    </xf>
    <xf numFmtId="4" fontId="4" fillId="26" borderId="3" xfId="51" applyNumberFormat="1" applyFont="1" applyFill="1" applyBorder="1" applyAlignment="1">
      <alignment horizontal="right" vertical="center"/>
    </xf>
    <xf numFmtId="0" fontId="4" fillId="0" borderId="0" xfId="51" applyFont="1" applyBorder="1"/>
    <xf numFmtId="0" fontId="53" fillId="0" borderId="0" xfId="48" applyFont="1" applyFill="1" applyAlignment="1">
      <alignment horizontal="center"/>
    </xf>
    <xf numFmtId="0" fontId="53" fillId="0" borderId="0" xfId="48" applyFont="1"/>
    <xf numFmtId="0" fontId="6" fillId="0" borderId="0" xfId="48" applyFont="1"/>
    <xf numFmtId="0" fontId="6" fillId="0" borderId="0" xfId="48" applyFont="1" applyFill="1"/>
    <xf numFmtId="0" fontId="53" fillId="25" borderId="0" xfId="48" applyFont="1" applyFill="1"/>
    <xf numFmtId="0" fontId="6" fillId="25" borderId="0" xfId="48" applyFont="1" applyFill="1" applyAlignment="1">
      <alignment horizontal="right"/>
    </xf>
    <xf numFmtId="0" fontId="0" fillId="0" borderId="0" xfId="0" applyAlignment="1">
      <alignment horizontal="left"/>
    </xf>
    <xf numFmtId="0" fontId="3" fillId="0" borderId="3" xfId="0" applyFont="1" applyFill="1" applyBorder="1" applyAlignment="1">
      <alignment vertical="center"/>
    </xf>
    <xf numFmtId="0" fontId="3" fillId="0" borderId="3" xfId="0" applyFont="1" applyFill="1" applyBorder="1" applyAlignment="1">
      <alignment horizontal="right" vertical="center"/>
    </xf>
    <xf numFmtId="0" fontId="37" fillId="23" borderId="0" xfId="0" applyFont="1" applyFill="1" applyAlignment="1">
      <alignment vertical="center"/>
    </xf>
    <xf numFmtId="0" fontId="37" fillId="0" borderId="34" xfId="0" applyFont="1" applyFill="1" applyBorder="1" applyAlignment="1">
      <alignment horizontal="left"/>
    </xf>
    <xf numFmtId="0" fontId="3" fillId="23" borderId="35" xfId="0" applyFont="1" applyFill="1" applyBorder="1"/>
    <xf numFmtId="0" fontId="42" fillId="23" borderId="36" xfId="0" applyFont="1" applyFill="1" applyBorder="1" applyAlignment="1">
      <alignment horizontal="left" vertical="center"/>
    </xf>
    <xf numFmtId="0" fontId="37" fillId="23" borderId="0" xfId="0" applyFont="1" applyFill="1" applyBorder="1" applyAlignment="1">
      <alignment horizontal="left"/>
    </xf>
    <xf numFmtId="0" fontId="3" fillId="23" borderId="37" xfId="0" applyFont="1" applyFill="1" applyBorder="1"/>
    <xf numFmtId="0" fontId="3" fillId="23" borderId="36" xfId="0" applyFont="1" applyFill="1" applyBorder="1"/>
    <xf numFmtId="0" fontId="3" fillId="28" borderId="36" xfId="0" applyFont="1" applyFill="1" applyBorder="1"/>
    <xf numFmtId="0" fontId="3" fillId="28" borderId="0" xfId="0" applyFont="1" applyFill="1" applyBorder="1" applyAlignment="1">
      <alignment horizontal="left"/>
    </xf>
    <xf numFmtId="0" fontId="3" fillId="28" borderId="37" xfId="0" applyFont="1" applyFill="1" applyBorder="1"/>
    <xf numFmtId="0" fontId="3" fillId="23" borderId="38" xfId="0" applyFont="1" applyFill="1" applyBorder="1"/>
    <xf numFmtId="0" fontId="3" fillId="23" borderId="39" xfId="0" applyFont="1" applyFill="1" applyBorder="1" applyAlignment="1">
      <alignment horizontal="left"/>
    </xf>
    <xf numFmtId="0" fontId="3" fillId="23" borderId="40" xfId="0" applyFont="1" applyFill="1" applyBorder="1"/>
    <xf numFmtId="0" fontId="3" fillId="23" borderId="3" xfId="0" applyFont="1" applyFill="1" applyBorder="1" applyAlignment="1">
      <alignment horizontal="right" vertical="center"/>
    </xf>
    <xf numFmtId="3" fontId="4" fillId="29" borderId="0" xfId="48" applyNumberFormat="1" applyFont="1" applyFill="1" applyAlignment="1">
      <alignment horizontal="left"/>
    </xf>
    <xf numFmtId="0" fontId="4" fillId="29" borderId="0" xfId="48" applyFont="1" applyFill="1" applyAlignment="1">
      <alignment horizontal="right"/>
    </xf>
    <xf numFmtId="3" fontId="4" fillId="24" borderId="0" xfId="48" applyNumberFormat="1" applyFont="1" applyFill="1" applyAlignment="1">
      <alignment horizontal="left"/>
    </xf>
    <xf numFmtId="0" fontId="29" fillId="24" borderId="0" xfId="0" applyFont="1" applyFill="1"/>
    <xf numFmtId="0" fontId="0" fillId="24" borderId="0" xfId="0" applyFill="1"/>
    <xf numFmtId="0" fontId="64" fillId="23" borderId="3" xfId="0" applyFont="1" applyFill="1" applyBorder="1" applyAlignment="1">
      <alignment horizontal="left" vertical="center"/>
    </xf>
    <xf numFmtId="3" fontId="53" fillId="29" borderId="0" xfId="48" applyNumberFormat="1" applyFont="1" applyFill="1" applyAlignment="1">
      <alignment horizontal="left"/>
    </xf>
    <xf numFmtId="0" fontId="3" fillId="29" borderId="0" xfId="48" applyFont="1" applyFill="1"/>
    <xf numFmtId="0" fontId="53" fillId="29" borderId="0" xfId="0" applyFont="1" applyFill="1" applyAlignment="1">
      <alignment horizontal="center"/>
    </xf>
    <xf numFmtId="0" fontId="63" fillId="23" borderId="0" xfId="0" applyFont="1" applyFill="1"/>
    <xf numFmtId="0" fontId="3" fillId="23" borderId="4" xfId="48" applyFont="1" applyFill="1" applyBorder="1" applyAlignment="1">
      <alignment vertical="center"/>
    </xf>
    <xf numFmtId="0" fontId="4" fillId="23" borderId="4" xfId="48" applyFont="1" applyFill="1" applyBorder="1" applyAlignment="1">
      <alignment vertical="center"/>
    </xf>
    <xf numFmtId="44" fontId="4" fillId="23" borderId="4" xfId="48" applyNumberFormat="1" applyFont="1" applyFill="1" applyBorder="1" applyAlignment="1">
      <alignment vertical="center"/>
    </xf>
    <xf numFmtId="0" fontId="53" fillId="24" borderId="0" xfId="48" applyFont="1" applyFill="1" applyAlignment="1">
      <alignment horizontal="right"/>
    </xf>
    <xf numFmtId="3" fontId="53" fillId="24" borderId="0" xfId="48" applyNumberFormat="1" applyFont="1" applyFill="1" applyAlignment="1">
      <alignment horizontal="left"/>
    </xf>
    <xf numFmtId="0" fontId="59" fillId="0" borderId="0" xfId="0" applyFont="1" applyFill="1"/>
    <xf numFmtId="0" fontId="59" fillId="0" borderId="0" xfId="0" applyFont="1" applyFill="1" applyBorder="1" applyAlignment="1">
      <alignment wrapText="1"/>
    </xf>
    <xf numFmtId="3" fontId="59" fillId="0" borderId="0" xfId="0" applyNumberFormat="1" applyFont="1" applyFill="1" applyAlignment="1">
      <alignment wrapText="1"/>
    </xf>
    <xf numFmtId="9" fontId="59" fillId="0" borderId="0" xfId="0" applyNumberFormat="1" applyFont="1" applyFill="1" applyAlignment="1">
      <alignment wrapText="1"/>
    </xf>
    <xf numFmtId="0" fontId="19" fillId="0" borderId="0" xfId="0" applyFont="1" applyFill="1"/>
    <xf numFmtId="0" fontId="19" fillId="0" borderId="0" xfId="0" applyFont="1" applyFill="1" applyBorder="1"/>
    <xf numFmtId="0" fontId="65" fillId="24" borderId="0" xfId="0" applyFont="1" applyFill="1"/>
    <xf numFmtId="0" fontId="42" fillId="0" borderId="0" xfId="48" applyFont="1" applyAlignment="1">
      <alignment horizontal="left"/>
    </xf>
    <xf numFmtId="3" fontId="17" fillId="0" borderId="0" xfId="48" applyNumberFormat="1" applyFont="1" applyAlignment="1">
      <alignment horizontal="left"/>
    </xf>
    <xf numFmtId="3" fontId="3" fillId="0" borderId="0" xfId="48" applyNumberFormat="1" applyFont="1" applyAlignment="1">
      <alignment horizontal="left"/>
    </xf>
    <xf numFmtId="49" fontId="3" fillId="0" borderId="4" xfId="48" applyNumberFormat="1" applyFont="1" applyBorder="1" applyAlignment="1">
      <alignment horizontal="left"/>
    </xf>
    <xf numFmtId="49" fontId="3" fillId="0" borderId="5" xfId="48" applyNumberFormat="1" applyFont="1" applyBorder="1" applyAlignment="1">
      <alignment horizontal="left"/>
    </xf>
    <xf numFmtId="14" fontId="3" fillId="0" borderId="0" xfId="48" applyNumberFormat="1" applyFont="1" applyFill="1" applyAlignment="1">
      <alignment horizontal="right"/>
    </xf>
    <xf numFmtId="0" fontId="3" fillId="0" borderId="0" xfId="48" applyFont="1" applyAlignment="1">
      <alignment horizontal="left" vertical="center"/>
    </xf>
    <xf numFmtId="0" fontId="4" fillId="0" borderId="3" xfId="48" applyFont="1" applyBorder="1" applyAlignment="1">
      <alignment vertical="center"/>
    </xf>
    <xf numFmtId="3" fontId="4" fillId="0" borderId="3" xfId="48" applyNumberFormat="1" applyFont="1" applyBorder="1" applyAlignment="1">
      <alignment horizontal="left" vertical="center"/>
    </xf>
    <xf numFmtId="4" fontId="4" fillId="24" borderId="3" xfId="48" applyNumberFormat="1" applyFont="1" applyFill="1" applyBorder="1" applyAlignment="1">
      <alignment horizontal="right"/>
    </xf>
    <xf numFmtId="4" fontId="4" fillId="0" borderId="3" xfId="48" applyNumberFormat="1" applyFont="1" applyFill="1" applyBorder="1" applyAlignment="1">
      <alignment horizontal="right"/>
    </xf>
    <xf numFmtId="3" fontId="3" fillId="0" borderId="0" xfId="48" applyNumberFormat="1" applyFont="1" applyAlignment="1">
      <alignment horizontal="right"/>
    </xf>
    <xf numFmtId="3" fontId="3" fillId="0" borderId="0" xfId="48" quotePrefix="1" applyNumberFormat="1" applyFont="1" applyAlignment="1">
      <alignment horizontal="right"/>
    </xf>
    <xf numFmtId="0" fontId="4" fillId="0" borderId="0" xfId="48" applyFont="1" applyAlignment="1">
      <alignment vertical="center"/>
    </xf>
    <xf numFmtId="3" fontId="3" fillId="0" borderId="3" xfId="48" applyNumberFormat="1" applyFont="1" applyBorder="1" applyAlignment="1">
      <alignment horizontal="left" vertical="center"/>
    </xf>
    <xf numFmtId="4" fontId="4" fillId="24" borderId="3" xfId="48" applyNumberFormat="1" applyFont="1" applyFill="1" applyBorder="1" applyAlignment="1">
      <alignment horizontal="right" vertical="center"/>
    </xf>
    <xf numFmtId="4" fontId="4" fillId="0" borderId="3" xfId="48" applyNumberFormat="1" applyFont="1" applyFill="1" applyBorder="1" applyAlignment="1">
      <alignment horizontal="right" vertical="center"/>
    </xf>
    <xf numFmtId="0" fontId="3" fillId="0" borderId="0" xfId="48" applyFont="1" applyAlignment="1">
      <alignment vertical="center"/>
    </xf>
    <xf numFmtId="3" fontId="3" fillId="0" borderId="4" xfId="48" applyNumberFormat="1" applyFont="1" applyBorder="1" applyAlignment="1">
      <alignment horizontal="left"/>
    </xf>
    <xf numFmtId="4" fontId="3" fillId="24" borderId="4" xfId="48" applyNumberFormat="1" applyFont="1" applyFill="1" applyBorder="1" applyAlignment="1">
      <alignment horizontal="right"/>
    </xf>
    <xf numFmtId="4" fontId="3" fillId="0" borderId="4" xfId="48" applyNumberFormat="1" applyFont="1" applyFill="1" applyBorder="1" applyAlignment="1">
      <alignment horizontal="right"/>
    </xf>
    <xf numFmtId="9" fontId="3" fillId="0" borderId="0" xfId="48" applyNumberFormat="1" applyFont="1" applyAlignment="1">
      <alignment horizontal="right"/>
    </xf>
    <xf numFmtId="4" fontId="3" fillId="24" borderId="0" xfId="48" applyNumberFormat="1" applyFont="1" applyFill="1" applyBorder="1" applyAlignment="1">
      <alignment horizontal="right"/>
    </xf>
    <xf numFmtId="4" fontId="3" fillId="0" borderId="0" xfId="48" applyNumberFormat="1" applyFont="1" applyFill="1" applyBorder="1" applyAlignment="1">
      <alignment horizontal="right"/>
    </xf>
    <xf numFmtId="0" fontId="3" fillId="0" borderId="3" xfId="48" applyFont="1" applyBorder="1" applyAlignment="1">
      <alignment vertical="center"/>
    </xf>
    <xf numFmtId="0" fontId="3" fillId="0" borderId="0" xfId="51" applyFont="1" applyBorder="1" applyAlignment="1">
      <alignment horizontal="left"/>
    </xf>
    <xf numFmtId="0" fontId="3" fillId="0" borderId="0" xfId="51" applyFont="1" applyBorder="1"/>
    <xf numFmtId="4" fontId="3" fillId="24" borderId="0" xfId="51" applyNumberFormat="1" applyFont="1" applyFill="1" applyBorder="1" applyAlignment="1">
      <alignment horizontal="right"/>
    </xf>
    <xf numFmtId="4" fontId="3" fillId="0" borderId="0" xfId="51" applyNumberFormat="1" applyFont="1" applyBorder="1" applyAlignment="1">
      <alignment horizontal="right"/>
    </xf>
    <xf numFmtId="0" fontId="3" fillId="0" borderId="0" xfId="51" applyFont="1"/>
    <xf numFmtId="0" fontId="4" fillId="0" borderId="0" xfId="51" applyFont="1" applyBorder="1" applyAlignment="1">
      <alignment horizontal="left"/>
    </xf>
    <xf numFmtId="0" fontId="3" fillId="23" borderId="0" xfId="51" applyFont="1" applyFill="1" applyBorder="1"/>
    <xf numFmtId="0" fontId="19" fillId="0" borderId="0" xfId="51"/>
    <xf numFmtId="0" fontId="4" fillId="24" borderId="36" xfId="0" applyFont="1" applyFill="1" applyBorder="1"/>
    <xf numFmtId="0" fontId="4" fillId="24" borderId="0" xfId="0" applyFont="1" applyFill="1" applyBorder="1" applyAlignment="1">
      <alignment horizontal="left"/>
    </xf>
    <xf numFmtId="0" fontId="4" fillId="24" borderId="37" xfId="0" applyFont="1" applyFill="1" applyBorder="1"/>
    <xf numFmtId="0" fontId="42" fillId="23" borderId="0" xfId="0" applyFont="1" applyFill="1"/>
    <xf numFmtId="0" fontId="19" fillId="24" borderId="0" xfId="0" applyFont="1" applyFill="1" applyAlignment="1">
      <alignment horizontal="center"/>
    </xf>
    <xf numFmtId="0" fontId="3" fillId="23" borderId="42" xfId="0" applyFont="1" applyFill="1" applyBorder="1"/>
    <xf numFmtId="0" fontId="33" fillId="24" borderId="41" xfId="0" applyFont="1" applyFill="1" applyBorder="1" applyAlignment="1">
      <alignment horizontal="center" vertical="center"/>
    </xf>
    <xf numFmtId="0" fontId="4" fillId="0" borderId="0" xfId="0" applyFont="1" applyFill="1" applyBorder="1" applyAlignment="1">
      <alignment horizontal="center" vertical="center"/>
    </xf>
    <xf numFmtId="0" fontId="3" fillId="27" borderId="0" xfId="0" applyFont="1" applyFill="1" applyAlignment="1">
      <alignment horizontal="left"/>
    </xf>
    <xf numFmtId="0" fontId="4" fillId="27" borderId="0" xfId="0" applyFont="1" applyFill="1" applyAlignment="1">
      <alignment vertical="center"/>
    </xf>
    <xf numFmtId="0" fontId="3" fillId="27" borderId="0" xfId="0" applyFont="1" applyFill="1"/>
    <xf numFmtId="0" fontId="4" fillId="27" borderId="0" xfId="0" applyFont="1" applyFill="1" applyAlignment="1">
      <alignment horizontal="left" vertical="center"/>
    </xf>
    <xf numFmtId="0" fontId="53" fillId="0" borderId="0"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4" fillId="24" borderId="7" xfId="0" applyFont="1" applyFill="1" applyBorder="1" applyAlignment="1">
      <alignment horizontal="center" vertical="center"/>
    </xf>
    <xf numFmtId="0" fontId="6" fillId="23" borderId="0" xfId="0" applyFont="1" applyFill="1" applyBorder="1" applyAlignment="1">
      <alignment horizontal="center" vertical="center"/>
    </xf>
    <xf numFmtId="0" fontId="3" fillId="27" borderId="3" xfId="0" applyFont="1" applyFill="1" applyBorder="1" applyAlignment="1">
      <alignment horizontal="left" vertical="center"/>
    </xf>
    <xf numFmtId="0" fontId="4" fillId="27" borderId="3" xfId="0" applyFont="1" applyFill="1" applyBorder="1" applyAlignment="1">
      <alignment vertical="center"/>
    </xf>
    <xf numFmtId="0" fontId="3" fillId="27" borderId="3" xfId="0" applyFont="1" applyFill="1" applyBorder="1" applyAlignment="1">
      <alignment vertical="center"/>
    </xf>
    <xf numFmtId="0" fontId="3" fillId="23" borderId="6" xfId="0" applyFont="1" applyFill="1" applyBorder="1" applyAlignment="1">
      <alignment horizontal="center" vertical="center"/>
    </xf>
    <xf numFmtId="0" fontId="4" fillId="24" borderId="6" xfId="0" applyFont="1" applyFill="1" applyBorder="1" applyAlignment="1">
      <alignment horizontal="center" vertical="center"/>
    </xf>
    <xf numFmtId="0" fontId="53" fillId="24" borderId="0" xfId="0" applyFont="1" applyFill="1"/>
    <xf numFmtId="0" fontId="6" fillId="0" borderId="0" xfId="0" applyFont="1" applyFill="1"/>
    <xf numFmtId="0" fontId="6" fillId="24" borderId="0" xfId="0" applyFont="1" applyFill="1"/>
    <xf numFmtId="0" fontId="37" fillId="23" borderId="3" xfId="0" applyFont="1" applyFill="1" applyBorder="1" applyAlignment="1">
      <alignment vertical="center"/>
    </xf>
    <xf numFmtId="0" fontId="3" fillId="23" borderId="0" xfId="0" applyFont="1" applyFill="1" applyBorder="1" applyAlignment="1">
      <alignment horizontal="center" vertical="center"/>
    </xf>
    <xf numFmtId="0" fontId="3" fillId="23" borderId="0" xfId="0" applyFont="1" applyFill="1" applyBorder="1" applyAlignment="1">
      <alignment horizontal="center"/>
    </xf>
    <xf numFmtId="0" fontId="3" fillId="0" borderId="0" xfId="0" applyFont="1" applyFill="1" applyBorder="1" applyAlignment="1">
      <alignment horizontal="center"/>
    </xf>
    <xf numFmtId="0" fontId="3" fillId="0" borderId="3" xfId="0" applyFont="1" applyFill="1" applyBorder="1" applyAlignment="1">
      <alignment vertical="center" wrapText="1"/>
    </xf>
    <xf numFmtId="0" fontId="3" fillId="23" borderId="31" xfId="0" applyFont="1" applyFill="1" applyBorder="1" applyAlignment="1">
      <alignment horizontal="left" vertical="center"/>
    </xf>
    <xf numFmtId="0" fontId="3" fillId="0" borderId="31" xfId="0" applyFont="1" applyFill="1" applyBorder="1" applyAlignment="1">
      <alignment vertical="center"/>
    </xf>
    <xf numFmtId="0" fontId="4" fillId="24" borderId="32" xfId="0" applyFont="1" applyFill="1" applyBorder="1" applyAlignment="1">
      <alignment horizontal="center" vertical="center"/>
    </xf>
    <xf numFmtId="0" fontId="53" fillId="23" borderId="0" xfId="0" applyFont="1" applyFill="1"/>
    <xf numFmtId="0" fontId="53" fillId="24" borderId="7" xfId="0" applyFont="1" applyFill="1" applyBorder="1" applyAlignment="1">
      <alignment horizontal="center"/>
    </xf>
    <xf numFmtId="2" fontId="53" fillId="24" borderId="8" xfId="0" applyNumberFormat="1" applyFont="1" applyFill="1" applyBorder="1" applyAlignment="1">
      <alignment horizontal="center"/>
    </xf>
    <xf numFmtId="0" fontId="41" fillId="0" borderId="33" xfId="0" applyFont="1" applyFill="1" applyBorder="1" applyAlignment="1">
      <alignment horizontal="left" vertical="center"/>
    </xf>
    <xf numFmtId="0" fontId="4" fillId="23" borderId="0" xfId="0" applyNumberFormat="1" applyFont="1" applyFill="1" applyAlignment="1">
      <alignment vertical="center"/>
    </xf>
    <xf numFmtId="14" fontId="4" fillId="0" borderId="0" xfId="0" applyNumberFormat="1" applyFont="1" applyFill="1" applyAlignment="1">
      <alignment horizontal="left"/>
    </xf>
    <xf numFmtId="49" fontId="4" fillId="26" borderId="4" xfId="48" applyNumberFormat="1" applyFont="1" applyFill="1" applyBorder="1" applyAlignment="1">
      <alignment horizontal="right" vertical="center"/>
    </xf>
    <xf numFmtId="49" fontId="4" fillId="26" borderId="5" xfId="48" applyNumberFormat="1" applyFont="1" applyFill="1" applyBorder="1" applyAlignment="1">
      <alignment horizontal="right" vertical="center"/>
    </xf>
    <xf numFmtId="49" fontId="15" fillId="0" borderId="4" xfId="48" applyNumberFormat="1" applyFont="1" applyFill="1" applyBorder="1" applyAlignment="1">
      <alignment horizontal="left" vertical="center"/>
    </xf>
    <xf numFmtId="49" fontId="15" fillId="0" borderId="5" xfId="48" applyNumberFormat="1" applyFont="1" applyFill="1" applyBorder="1" applyAlignment="1">
      <alignment horizontal="left" vertical="center"/>
    </xf>
    <xf numFmtId="49" fontId="4" fillId="0" borderId="4" xfId="48" applyNumberFormat="1" applyFont="1" applyFill="1" applyBorder="1" applyAlignment="1">
      <alignment horizontal="right" vertical="center"/>
    </xf>
    <xf numFmtId="49" fontId="4" fillId="0" borderId="5" xfId="48" applyNumberFormat="1" applyFont="1" applyFill="1" applyBorder="1" applyAlignment="1">
      <alignment horizontal="right" vertical="center"/>
    </xf>
    <xf numFmtId="49" fontId="16" fillId="0" borderId="4" xfId="48" applyNumberFormat="1" applyFont="1" applyFill="1" applyBorder="1" applyAlignment="1">
      <alignment horizontal="left" vertical="center"/>
    </xf>
    <xf numFmtId="49" fontId="16" fillId="0" borderId="5" xfId="48" applyNumberFormat="1" applyFont="1" applyFill="1" applyBorder="1" applyAlignment="1">
      <alignment horizontal="left" vertical="center"/>
    </xf>
    <xf numFmtId="49" fontId="42" fillId="0" borderId="4" xfId="48" applyNumberFormat="1" applyFont="1" applyBorder="1" applyAlignment="1">
      <alignment horizontal="left" vertical="center"/>
    </xf>
    <xf numFmtId="49" fontId="42" fillId="0" borderId="5" xfId="48" applyNumberFormat="1" applyFont="1" applyBorder="1" applyAlignment="1">
      <alignment horizontal="left" vertical="center"/>
    </xf>
    <xf numFmtId="3" fontId="17" fillId="23" borderId="4" xfId="48" applyNumberFormat="1" applyFont="1" applyFill="1" applyBorder="1" applyAlignment="1" applyProtection="1">
      <alignment horizontal="left" vertical="top" wrapText="1"/>
      <protection locked="0"/>
    </xf>
    <xf numFmtId="3" fontId="17" fillId="23" borderId="0" xfId="48" applyNumberFormat="1" applyFont="1" applyFill="1" applyBorder="1" applyAlignment="1" applyProtection="1">
      <alignment horizontal="left" vertical="top" wrapText="1"/>
      <protection locked="0"/>
    </xf>
    <xf numFmtId="3" fontId="17" fillId="23" borderId="5" xfId="48" applyNumberFormat="1" applyFont="1" applyFill="1" applyBorder="1" applyAlignment="1" applyProtection="1">
      <alignment horizontal="left" vertical="top" wrapText="1"/>
      <protection locked="0"/>
    </xf>
    <xf numFmtId="49" fontId="42" fillId="23" borderId="4" xfId="48" applyNumberFormat="1" applyFont="1" applyFill="1" applyBorder="1" applyAlignment="1" applyProtection="1">
      <alignment horizontal="left" vertical="center"/>
      <protection locked="0"/>
    </xf>
    <xf numFmtId="49" fontId="42" fillId="23" borderId="5" xfId="48" applyNumberFormat="1" applyFont="1" applyFill="1" applyBorder="1" applyAlignment="1" applyProtection="1">
      <alignment horizontal="left" vertical="center"/>
      <protection locked="0"/>
    </xf>
    <xf numFmtId="49" fontId="4" fillId="24" borderId="4" xfId="48" applyNumberFormat="1" applyFont="1" applyFill="1" applyBorder="1" applyAlignment="1" applyProtection="1">
      <alignment horizontal="center" vertical="center"/>
    </xf>
    <xf numFmtId="49" fontId="3" fillId="24" borderId="4" xfId="48" applyNumberFormat="1" applyFont="1" applyFill="1" applyBorder="1" applyAlignment="1" applyProtection="1">
      <alignment horizontal="center" vertical="center"/>
      <protection locked="0"/>
    </xf>
    <xf numFmtId="49" fontId="4" fillId="23" borderId="4" xfId="48" applyNumberFormat="1" applyFont="1" applyFill="1" applyBorder="1" applyAlignment="1" applyProtection="1">
      <alignment horizontal="center" vertical="center"/>
      <protection locked="0"/>
    </xf>
    <xf numFmtId="49" fontId="3" fillId="23" borderId="4" xfId="48"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49" fontId="42" fillId="23" borderId="4" xfId="48" applyNumberFormat="1" applyFont="1" applyFill="1" applyBorder="1" applyAlignment="1">
      <alignment horizontal="left" vertical="center"/>
    </xf>
    <xf numFmtId="49" fontId="42" fillId="23" borderId="5" xfId="48" applyNumberFormat="1" applyFont="1" applyFill="1" applyBorder="1" applyAlignment="1">
      <alignment horizontal="left" vertical="center"/>
    </xf>
    <xf numFmtId="49" fontId="4" fillId="0" borderId="4" xfId="48" applyNumberFormat="1" applyFont="1" applyBorder="1" applyAlignment="1">
      <alignment horizontal="center"/>
    </xf>
    <xf numFmtId="49" fontId="4" fillId="0" borderId="4" xfId="48" applyNumberFormat="1" applyFont="1" applyFill="1" applyBorder="1" applyAlignment="1">
      <alignment horizontal="center"/>
    </xf>
    <xf numFmtId="49" fontId="4" fillId="24" borderId="4" xfId="48" applyNumberFormat="1" applyFont="1" applyFill="1" applyBorder="1" applyAlignment="1">
      <alignment horizontal="center"/>
    </xf>
    <xf numFmtId="49" fontId="41" fillId="0" borderId="10" xfId="48" applyNumberFormat="1" applyFont="1" applyFill="1" applyBorder="1" applyAlignment="1">
      <alignment horizontal="left" vertical="center"/>
    </xf>
    <xf numFmtId="0" fontId="60" fillId="0" borderId="10" xfId="0" applyFont="1" applyBorder="1" applyAlignment="1"/>
    <xf numFmtId="166" fontId="22" fillId="0" borderId="0" xfId="57" applyNumberFormat="1" applyFont="1" applyFill="1" applyBorder="1" applyAlignment="1">
      <alignment horizontal="center"/>
    </xf>
    <xf numFmtId="0" fontId="0" fillId="0" borderId="0" xfId="0" applyAlignment="1">
      <alignment horizontal="center"/>
    </xf>
    <xf numFmtId="49" fontId="41" fillId="0" borderId="17" xfId="48" applyNumberFormat="1" applyFont="1" applyBorder="1" applyAlignment="1">
      <alignment horizontal="left" vertical="center"/>
    </xf>
    <xf numFmtId="0" fontId="60" fillId="0" borderId="17" xfId="0" applyFont="1" applyBorder="1" applyAlignment="1">
      <alignment horizontal="left" vertical="center"/>
    </xf>
    <xf numFmtId="0" fontId="60" fillId="0" borderId="16" xfId="0" applyFont="1" applyBorder="1" applyAlignment="1">
      <alignment horizontal="left" vertical="center"/>
    </xf>
    <xf numFmtId="0" fontId="2" fillId="24" borderId="27" xfId="0" applyFont="1" applyFill="1" applyBorder="1" applyAlignment="1" applyProtection="1">
      <protection locked="0"/>
    </xf>
    <xf numFmtId="0" fontId="19" fillId="24" borderId="3" xfId="0" applyFont="1" applyFill="1" applyBorder="1" applyAlignment="1"/>
    <xf numFmtId="0" fontId="2" fillId="0" borderId="0" xfId="0" applyFont="1" applyBorder="1" applyAlignment="1"/>
    <xf numFmtId="0" fontId="19" fillId="0" borderId="0" xfId="0" applyFont="1" applyBorder="1" applyAlignment="1"/>
    <xf numFmtId="0" fontId="22" fillId="0" borderId="0" xfId="0" applyFont="1" applyBorder="1" applyAlignment="1" applyProtection="1">
      <protection locked="0"/>
    </xf>
    <xf numFmtId="0" fontId="3" fillId="24" borderId="3" xfId="0" applyFont="1" applyFill="1" applyBorder="1" applyAlignment="1"/>
    <xf numFmtId="49" fontId="41" fillId="24" borderId="9" xfId="48" applyNumberFormat="1" applyFont="1" applyFill="1" applyBorder="1" applyAlignment="1">
      <alignment horizontal="left" vertical="center"/>
    </xf>
    <xf numFmtId="0" fontId="60" fillId="24" borderId="9" xfId="0" applyFont="1" applyFill="1" applyBorder="1" applyAlignment="1"/>
    <xf numFmtId="10" fontId="22" fillId="24" borderId="0" xfId="0" applyNumberFormat="1" applyFont="1" applyFill="1" applyAlignment="1">
      <alignment horizontal="center"/>
    </xf>
    <xf numFmtId="10" fontId="22" fillId="24" borderId="0" xfId="0" applyNumberFormat="1" applyFont="1" applyFill="1" applyAlignment="1">
      <alignment horizontal="center" wrapText="1"/>
    </xf>
    <xf numFmtId="49" fontId="42" fillId="24" borderId="9" xfId="48" applyNumberFormat="1" applyFont="1" applyFill="1" applyBorder="1" applyAlignment="1">
      <alignment horizontal="left" vertical="center"/>
    </xf>
    <xf numFmtId="0" fontId="19" fillId="24" borderId="9" xfId="0" applyFont="1" applyFill="1" applyBorder="1" applyAlignment="1"/>
    <xf numFmtId="10" fontId="50" fillId="24" borderId="0" xfId="0" applyNumberFormat="1" applyFont="1" applyFill="1" applyAlignment="1">
      <alignment horizontal="center"/>
    </xf>
    <xf numFmtId="10" fontId="50" fillId="24" borderId="0" xfId="0" applyNumberFormat="1" applyFont="1" applyFill="1" applyAlignment="1">
      <alignment horizontal="center" wrapText="1"/>
    </xf>
    <xf numFmtId="0" fontId="22" fillId="22" borderId="0" xfId="0" applyFont="1" applyFill="1" applyAlignment="1"/>
    <xf numFmtId="0" fontId="19" fillId="22" borderId="0" xfId="0" applyFont="1" applyFill="1" applyAlignment="1"/>
    <xf numFmtId="49" fontId="42" fillId="0" borderId="9" xfId="48" applyNumberFormat="1" applyFont="1" applyFill="1" applyBorder="1" applyAlignment="1">
      <alignment horizontal="left" vertical="center"/>
    </xf>
    <xf numFmtId="0" fontId="19" fillId="0" borderId="9" xfId="0" applyFont="1" applyBorder="1" applyAlignment="1"/>
    <xf numFmtId="0" fontId="22" fillId="0" borderId="0" xfId="0" applyFont="1" applyBorder="1" applyAlignment="1">
      <alignment wrapText="1"/>
    </xf>
    <xf numFmtId="0" fontId="19" fillId="0" borderId="0" xfId="0" applyFont="1" applyBorder="1" applyAlignment="1">
      <alignment wrapText="1"/>
    </xf>
    <xf numFmtId="0" fontId="33" fillId="22" borderId="0" xfId="0" applyFont="1" applyFill="1" applyAlignment="1"/>
  </cellXfs>
  <cellStyles count="59">
    <cellStyle name="Dezimal 2" xfId="1"/>
    <cellStyle name="Dezimal 3" xfId="2"/>
    <cellStyle name="Dezimal 3 2" xfId="3"/>
    <cellStyle name="Dezimal 4" xfId="50"/>
    <cellStyle name="Komma" xfId="57" builtinId="3"/>
    <cellStyle name="Link" xfId="58" builtinId="8"/>
    <cellStyle name="Prozent" xfId="56" builtinId="5"/>
    <cellStyle name="Prozent 2" xfId="4"/>
    <cellStyle name="SAPBEXaggData" xfId="5"/>
    <cellStyle name="SAPBEXaggDataEmph" xfId="6"/>
    <cellStyle name="SAPBEXaggItem" xfId="7"/>
    <cellStyle name="SAPBEXaggItemX" xfId="8"/>
    <cellStyle name="SAPBEXchaText" xfId="9"/>
    <cellStyle name="SAPBEXexcBad7" xfId="10"/>
    <cellStyle name="SAPBEXexcBad8" xfId="11"/>
    <cellStyle name="SAPBEXexcBad9" xfId="12"/>
    <cellStyle name="SAPBEXexcCritical4" xfId="13"/>
    <cellStyle name="SAPBEXexcCritical5" xfId="14"/>
    <cellStyle name="SAPBEXexcCritical6" xfId="15"/>
    <cellStyle name="SAPBEXexcGood1" xfId="16"/>
    <cellStyle name="SAPBEXexcGood2" xfId="17"/>
    <cellStyle name="SAPBEXexcGood3" xfId="18"/>
    <cellStyle name="SAPBEXfilterDrill" xfId="19"/>
    <cellStyle name="SAPBEXfilterItem" xfId="20"/>
    <cellStyle name="SAPBEXfilterText" xfId="21"/>
    <cellStyle name="SAPBEXformats" xfId="22"/>
    <cellStyle name="SAPBEXheaderItem" xfId="23"/>
    <cellStyle name="SAPBEXheaderText" xfId="24"/>
    <cellStyle name="SAPBEXHLevel0" xfId="25"/>
    <cellStyle name="SAPBEXHLevel0X" xfId="26"/>
    <cellStyle name="SAPBEXHLevel1" xfId="27"/>
    <cellStyle name="SAPBEXHLevel1X" xfId="28"/>
    <cellStyle name="SAPBEXHLevel2" xfId="29"/>
    <cellStyle name="SAPBEXHLevel2X" xfId="30"/>
    <cellStyle name="SAPBEXHLevel3" xfId="31"/>
    <cellStyle name="SAPBEXHLevel3X" xfId="32"/>
    <cellStyle name="SAPBEXresData" xfId="33"/>
    <cellStyle name="SAPBEXresDataEmph" xfId="34"/>
    <cellStyle name="SAPBEXresItem" xfId="35"/>
    <cellStyle name="SAPBEXresItemX" xfId="36"/>
    <cellStyle name="SAPBEXstdData" xfId="37"/>
    <cellStyle name="SAPBEXstdDataEmph" xfId="38"/>
    <cellStyle name="SAPBEXstdItem" xfId="39"/>
    <cellStyle name="SAPBEXstdItemX" xfId="40"/>
    <cellStyle name="SAPBEXtitle" xfId="41"/>
    <cellStyle name="SAPBEXundefined" xfId="42"/>
    <cellStyle name="Standard" xfId="0" builtinId="0"/>
    <cellStyle name="Standard 2" xfId="43"/>
    <cellStyle name="Standard 2 2" xfId="44"/>
    <cellStyle name="Standard 2 3" xfId="51"/>
    <cellStyle name="Standard 3" xfId="45"/>
    <cellStyle name="Standard 3 2" xfId="46"/>
    <cellStyle name="Standard 4" xfId="47"/>
    <cellStyle name="Standard 5" xfId="48"/>
    <cellStyle name="Standard 6" xfId="52"/>
    <cellStyle name="Standard 7" xfId="53"/>
    <cellStyle name="Standard 8" xfId="54"/>
    <cellStyle name="Standard 9" xfId="55"/>
    <cellStyle name="Standard_Auszug_aus_KantonalerGliederung_Anlagespiegel 2" xfId="4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dgemscw\AppData\Local\Microsoft\Windows\Temporary%20Internet%20Files\Content.Outlook\D2XVT21T\Users\lb.LAN\AppData\Local\Microsoft\Windows\Temporary%20Internet%20Files\Content.Outlook\QMBH6XSU\8907_Wettswil_Geldflussrechnung_130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dgemscw\AppData\Local\Microsoft\Windows\Temporary%20Internet%20Files\Content.Outlook\MYTOA13F\Users\lb.LAN\AppData\Local\Microsoft\Windows\Temporary%20Internet%20Files\Content.Outlook\QMBH6XSU\8907_Wettswil_Geldflussrechnung_1303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dgemscw\AppData\Local\Microsoft\Windows\Temporary%20Internet%20Files\Content.Outlook\ED9VYL4A\Users\lb.LAN\AppData\Local\Microsoft\Windows\Temporary%20Internet%20Files\Content.Outlook\QMBH6XSU\8907_Wettswil_Geldflussrechnung_1303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Gemeindefinanzen\03_Projekte\Neue_Rechnungslegung\Handbuch_Gemeindehaushalt\B_01_Jahresrechnung\04_Geldflussrechnung\HRM2_ZH_Geldflussrechnung_130206_Vorlag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Gemeindefinanzen\03_Projekte\Neue_Rechnungslegung\Kontenrahmen\Gemeinden\Kontenplan_Gemeinden_ZH\HRM2_Muster-Kontenplan_Gemeinden_ER_ZH_pro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Gemeindefinanzen\03_Projekte\Neue_Rechnungslegung\Kontenrahmen\Gemeinden\Kontenplan_Gemeinden_ZH\HRM2_Muster-Kontenplan_Gemeinden_IR_FV_Z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E1" t="str">
            <v>BuchSaldo</v>
          </cell>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row r="6">
          <cell r="H6">
            <v>1435655.4299999997</v>
          </cell>
        </row>
      </sheetData>
      <sheetData sheetId="3"/>
      <sheetData sheetId="4">
        <row r="3">
          <cell r="A3" t="str">
            <v>SG</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E1" t="str">
            <v>BuchSaldo</v>
          </cell>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row r="6">
          <cell r="H6">
            <v>1435655.4299999997</v>
          </cell>
        </row>
      </sheetData>
      <sheetData sheetId="3"/>
      <sheetData sheetId="4">
        <row r="3">
          <cell r="A3" t="str">
            <v>SG</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E1" t="str">
            <v>BuchSaldo</v>
          </cell>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row r="6">
          <cell r="H6">
            <v>1435655.4299999997</v>
          </cell>
        </row>
      </sheetData>
      <sheetData sheetId="3"/>
      <sheetData sheetId="4">
        <row r="3">
          <cell r="A3" t="str">
            <v>SG</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s>
    <sheetDataSet>
      <sheetData sheetId="0"/>
      <sheetData sheetId="1">
        <row r="1">
          <cell r="E1" t="str">
            <v>BuchSaldo</v>
          </cell>
          <cell r="F1" t="str">
            <v>Anf.bestand</v>
          </cell>
          <cell r="G1">
            <v>0</v>
          </cell>
          <cell r="H1" t="str">
            <v>BuchBetrag</v>
          </cell>
        </row>
        <row r="2">
          <cell r="E2">
            <v>0</v>
          </cell>
          <cell r="F2">
            <v>0</v>
          </cell>
          <cell r="G2">
            <v>0</v>
          </cell>
          <cell r="H2">
            <v>0</v>
          </cell>
        </row>
        <row r="3">
          <cell r="E3">
            <v>0</v>
          </cell>
          <cell r="F3">
            <v>0</v>
          </cell>
          <cell r="G3">
            <v>0</v>
          </cell>
          <cell r="H3">
            <v>0</v>
          </cell>
        </row>
        <row r="4">
          <cell r="E4">
            <v>0</v>
          </cell>
          <cell r="F4">
            <v>0</v>
          </cell>
          <cell r="G4">
            <v>0</v>
          </cell>
          <cell r="H4">
            <v>0</v>
          </cell>
        </row>
        <row r="6">
          <cell r="B6">
            <v>0</v>
          </cell>
          <cell r="E6">
            <v>0</v>
          </cell>
          <cell r="F6">
            <v>0</v>
          </cell>
          <cell r="G6">
            <v>0</v>
          </cell>
        </row>
        <row r="7">
          <cell r="B7">
            <v>0</v>
          </cell>
          <cell r="E7">
            <v>0</v>
          </cell>
          <cell r="F7">
            <v>0</v>
          </cell>
          <cell r="G7">
            <v>0</v>
          </cell>
        </row>
        <row r="8">
          <cell r="B8">
            <v>0</v>
          </cell>
          <cell r="E8">
            <v>0</v>
          </cell>
          <cell r="F8">
            <v>0</v>
          </cell>
          <cell r="G8">
            <v>0</v>
          </cell>
        </row>
        <row r="9">
          <cell r="B9">
            <v>0</v>
          </cell>
          <cell r="E9">
            <v>0</v>
          </cell>
          <cell r="F9">
            <v>0</v>
          </cell>
          <cell r="G9">
            <v>0</v>
          </cell>
        </row>
        <row r="10">
          <cell r="B10">
            <v>0</v>
          </cell>
          <cell r="E10">
            <v>0</v>
          </cell>
          <cell r="F10">
            <v>0</v>
          </cell>
          <cell r="G10">
            <v>0</v>
          </cell>
        </row>
        <row r="11">
          <cell r="B11">
            <v>0</v>
          </cell>
          <cell r="E11">
            <v>0</v>
          </cell>
          <cell r="F11">
            <v>0</v>
          </cell>
          <cell r="G11">
            <v>0</v>
          </cell>
        </row>
        <row r="12">
          <cell r="B12">
            <v>0</v>
          </cell>
          <cell r="E12">
            <v>0</v>
          </cell>
          <cell r="F12">
            <v>0</v>
          </cell>
          <cell r="G12">
            <v>0</v>
          </cell>
        </row>
        <row r="13">
          <cell r="B13">
            <v>0</v>
          </cell>
          <cell r="E13">
            <v>0</v>
          </cell>
          <cell r="F13">
            <v>0</v>
          </cell>
          <cell r="G13">
            <v>0</v>
          </cell>
        </row>
        <row r="14">
          <cell r="B14">
            <v>0</v>
          </cell>
          <cell r="E14">
            <v>0</v>
          </cell>
          <cell r="F14">
            <v>0</v>
          </cell>
          <cell r="G14">
            <v>0</v>
          </cell>
        </row>
        <row r="15">
          <cell r="B15">
            <v>0</v>
          </cell>
          <cell r="E15">
            <v>0</v>
          </cell>
          <cell r="F15">
            <v>0</v>
          </cell>
          <cell r="G15">
            <v>0</v>
          </cell>
        </row>
        <row r="16">
          <cell r="B16">
            <v>0</v>
          </cell>
          <cell r="E16">
            <v>0</v>
          </cell>
          <cell r="F16">
            <v>0</v>
          </cell>
          <cell r="G16">
            <v>0</v>
          </cell>
        </row>
        <row r="17">
          <cell r="B17">
            <v>0</v>
          </cell>
          <cell r="E17">
            <v>0</v>
          </cell>
          <cell r="F17">
            <v>0</v>
          </cell>
          <cell r="G17">
            <v>0</v>
          </cell>
        </row>
        <row r="18">
          <cell r="B18">
            <v>0</v>
          </cell>
          <cell r="E18">
            <v>0</v>
          </cell>
          <cell r="F18">
            <v>0</v>
          </cell>
          <cell r="G18">
            <v>0</v>
          </cell>
        </row>
        <row r="19">
          <cell r="B19">
            <v>0</v>
          </cell>
          <cell r="E19">
            <v>0</v>
          </cell>
          <cell r="F19">
            <v>0</v>
          </cell>
          <cell r="G19">
            <v>0</v>
          </cell>
        </row>
        <row r="20">
          <cell r="B20">
            <v>0</v>
          </cell>
          <cell r="E20">
            <v>0</v>
          </cell>
          <cell r="F20">
            <v>0</v>
          </cell>
          <cell r="G20">
            <v>0</v>
          </cell>
        </row>
        <row r="22">
          <cell r="B22">
            <v>0</v>
          </cell>
          <cell r="E22">
            <v>0</v>
          </cell>
          <cell r="F22">
            <v>0</v>
          </cell>
          <cell r="G22">
            <v>0</v>
          </cell>
          <cell r="H22">
            <v>0</v>
          </cell>
        </row>
        <row r="23">
          <cell r="B23" t="str">
            <v>Konto</v>
          </cell>
          <cell r="E23" t="str">
            <v>BuchSaldo</v>
          </cell>
          <cell r="F23" t="str">
            <v>Anf.bestand</v>
          </cell>
          <cell r="G23" t="str">
            <v>S/H</v>
          </cell>
          <cell r="H23" t="str">
            <v>BuchBetrag</v>
          </cell>
        </row>
        <row r="24">
          <cell r="B24">
            <v>0</v>
          </cell>
          <cell r="E24">
            <v>0</v>
          </cell>
          <cell r="F24">
            <v>0</v>
          </cell>
          <cell r="G24" t="str">
            <v>H</v>
          </cell>
          <cell r="H24">
            <v>0</v>
          </cell>
        </row>
        <row r="25">
          <cell r="B25">
            <v>0</v>
          </cell>
          <cell r="E25">
            <v>0</v>
          </cell>
          <cell r="F25">
            <v>0</v>
          </cell>
          <cell r="G25" t="str">
            <v>H</v>
          </cell>
          <cell r="H25">
            <v>0</v>
          </cell>
        </row>
        <row r="26">
          <cell r="B26">
            <v>0</v>
          </cell>
          <cell r="E26">
            <v>0</v>
          </cell>
          <cell r="F26">
            <v>0</v>
          </cell>
          <cell r="G26" t="str">
            <v>H</v>
          </cell>
          <cell r="H26">
            <v>0</v>
          </cell>
        </row>
        <row r="27">
          <cell r="B27">
            <v>0</v>
          </cell>
          <cell r="E27">
            <v>0</v>
          </cell>
          <cell r="F27">
            <v>0</v>
          </cell>
          <cell r="G27" t="str">
            <v>H</v>
          </cell>
          <cell r="H27">
            <v>0</v>
          </cell>
        </row>
        <row r="28">
          <cell r="B28">
            <v>0</v>
          </cell>
          <cell r="E28">
            <v>0</v>
          </cell>
          <cell r="F28">
            <v>0</v>
          </cell>
          <cell r="G28" t="str">
            <v>H</v>
          </cell>
          <cell r="H28">
            <v>0</v>
          </cell>
        </row>
        <row r="29">
          <cell r="B29">
            <v>0</v>
          </cell>
          <cell r="E29">
            <v>0</v>
          </cell>
          <cell r="F29">
            <v>0</v>
          </cell>
          <cell r="G29" t="str">
            <v>H</v>
          </cell>
          <cell r="H29">
            <v>0</v>
          </cell>
        </row>
        <row r="30">
          <cell r="B30">
            <v>0</v>
          </cell>
          <cell r="E30">
            <v>0</v>
          </cell>
          <cell r="F30">
            <v>0</v>
          </cell>
          <cell r="G30" t="str">
            <v>H</v>
          </cell>
          <cell r="H30">
            <v>0</v>
          </cell>
        </row>
        <row r="31">
          <cell r="B31">
            <v>0</v>
          </cell>
          <cell r="E31">
            <v>0</v>
          </cell>
          <cell r="F31">
            <v>0</v>
          </cell>
          <cell r="G31" t="str">
            <v>H</v>
          </cell>
          <cell r="H31">
            <v>0</v>
          </cell>
        </row>
        <row r="32">
          <cell r="B32">
            <v>0</v>
          </cell>
          <cell r="E32">
            <v>0</v>
          </cell>
          <cell r="F32">
            <v>0</v>
          </cell>
          <cell r="G32" t="str">
            <v>H</v>
          </cell>
          <cell r="H32">
            <v>0</v>
          </cell>
        </row>
        <row r="33">
          <cell r="B33">
            <v>0</v>
          </cell>
          <cell r="E33">
            <v>0</v>
          </cell>
          <cell r="F33">
            <v>0</v>
          </cell>
          <cell r="G33" t="str">
            <v>H</v>
          </cell>
          <cell r="H33">
            <v>0</v>
          </cell>
        </row>
        <row r="34">
          <cell r="B34">
            <v>0</v>
          </cell>
          <cell r="E34">
            <v>0</v>
          </cell>
          <cell r="F34">
            <v>0</v>
          </cell>
          <cell r="G34" t="str">
            <v>H</v>
          </cell>
          <cell r="H34">
            <v>0</v>
          </cell>
        </row>
        <row r="35">
          <cell r="B35">
            <v>0</v>
          </cell>
          <cell r="E35">
            <v>0</v>
          </cell>
          <cell r="F35">
            <v>0</v>
          </cell>
          <cell r="G35" t="str">
            <v>H</v>
          </cell>
          <cell r="H35">
            <v>0</v>
          </cell>
        </row>
        <row r="36">
          <cell r="B36">
            <v>0</v>
          </cell>
          <cell r="E36">
            <v>0</v>
          </cell>
          <cell r="F36">
            <v>0</v>
          </cell>
          <cell r="G36" t="str">
            <v>H</v>
          </cell>
          <cell r="H36">
            <v>0</v>
          </cell>
        </row>
        <row r="37">
          <cell r="B37">
            <v>0</v>
          </cell>
          <cell r="E37">
            <v>0</v>
          </cell>
          <cell r="F37">
            <v>0</v>
          </cell>
          <cell r="G37" t="str">
            <v>H</v>
          </cell>
          <cell r="H37">
            <v>0</v>
          </cell>
        </row>
        <row r="38">
          <cell r="B38">
            <v>0</v>
          </cell>
          <cell r="E38">
            <v>0</v>
          </cell>
          <cell r="F38">
            <v>0</v>
          </cell>
          <cell r="G38" t="str">
            <v>H</v>
          </cell>
          <cell r="H38">
            <v>0</v>
          </cell>
        </row>
        <row r="39">
          <cell r="B39">
            <v>0</v>
          </cell>
          <cell r="E39">
            <v>0</v>
          </cell>
          <cell r="F39">
            <v>0</v>
          </cell>
          <cell r="G39" t="str">
            <v>H</v>
          </cell>
          <cell r="H39">
            <v>0</v>
          </cell>
        </row>
        <row r="40">
          <cell r="B40">
            <v>0</v>
          </cell>
          <cell r="E40">
            <v>0</v>
          </cell>
          <cell r="F40">
            <v>0</v>
          </cell>
          <cell r="G40" t="str">
            <v>H</v>
          </cell>
          <cell r="H40">
            <v>0</v>
          </cell>
        </row>
        <row r="41">
          <cell r="B41">
            <v>0</v>
          </cell>
          <cell r="E41">
            <v>0</v>
          </cell>
          <cell r="F41">
            <v>0</v>
          </cell>
          <cell r="G41" t="str">
            <v>H</v>
          </cell>
          <cell r="H41">
            <v>0</v>
          </cell>
        </row>
        <row r="42">
          <cell r="B42">
            <v>0</v>
          </cell>
          <cell r="E42">
            <v>0</v>
          </cell>
          <cell r="F42">
            <v>0</v>
          </cell>
          <cell r="G42" t="str">
            <v>H</v>
          </cell>
          <cell r="H42">
            <v>0</v>
          </cell>
        </row>
        <row r="43">
          <cell r="B43">
            <v>0</v>
          </cell>
          <cell r="E43">
            <v>0</v>
          </cell>
          <cell r="F43">
            <v>0</v>
          </cell>
          <cell r="G43" t="str">
            <v>H</v>
          </cell>
          <cell r="H43">
            <v>0</v>
          </cell>
        </row>
        <row r="44">
          <cell r="B44">
            <v>0</v>
          </cell>
          <cell r="E44">
            <v>0</v>
          </cell>
          <cell r="F44">
            <v>0</v>
          </cell>
          <cell r="G44" t="str">
            <v>H</v>
          </cell>
          <cell r="H44">
            <v>0</v>
          </cell>
        </row>
        <row r="45">
          <cell r="B45">
            <v>0</v>
          </cell>
          <cell r="E45">
            <v>0</v>
          </cell>
          <cell r="F45">
            <v>0</v>
          </cell>
          <cell r="G45" t="str">
            <v>H</v>
          </cell>
          <cell r="H45">
            <v>0</v>
          </cell>
        </row>
        <row r="46">
          <cell r="B46">
            <v>0</v>
          </cell>
          <cell r="E46">
            <v>0</v>
          </cell>
          <cell r="F46">
            <v>0</v>
          </cell>
          <cell r="G46" t="str">
            <v>H</v>
          </cell>
          <cell r="H46">
            <v>0</v>
          </cell>
        </row>
        <row r="47">
          <cell r="B47">
            <v>0</v>
          </cell>
          <cell r="E47">
            <v>0</v>
          </cell>
          <cell r="F47">
            <v>0</v>
          </cell>
          <cell r="G47" t="str">
            <v>H</v>
          </cell>
          <cell r="H47">
            <v>0</v>
          </cell>
        </row>
        <row r="48">
          <cell r="B48">
            <v>0</v>
          </cell>
          <cell r="E48">
            <v>0</v>
          </cell>
          <cell r="F48">
            <v>0</v>
          </cell>
          <cell r="G48" t="str">
            <v>H</v>
          </cell>
          <cell r="H48">
            <v>0</v>
          </cell>
        </row>
        <row r="49">
          <cell r="B49">
            <v>0</v>
          </cell>
          <cell r="E49">
            <v>0</v>
          </cell>
          <cell r="F49">
            <v>0</v>
          </cell>
          <cell r="G49" t="str">
            <v>H</v>
          </cell>
          <cell r="H49">
            <v>0</v>
          </cell>
        </row>
        <row r="50">
          <cell r="B50">
            <v>0</v>
          </cell>
          <cell r="E50">
            <v>0</v>
          </cell>
          <cell r="F50">
            <v>0</v>
          </cell>
          <cell r="G50" t="str">
            <v>H</v>
          </cell>
          <cell r="H50">
            <v>0</v>
          </cell>
        </row>
        <row r="51">
          <cell r="B51">
            <v>0</v>
          </cell>
          <cell r="E51">
            <v>0</v>
          </cell>
          <cell r="F51">
            <v>0</v>
          </cell>
          <cell r="G51" t="str">
            <v>H</v>
          </cell>
          <cell r="H51">
            <v>0</v>
          </cell>
        </row>
        <row r="52">
          <cell r="B52">
            <v>0</v>
          </cell>
          <cell r="E52">
            <v>0</v>
          </cell>
          <cell r="F52">
            <v>0</v>
          </cell>
          <cell r="G52" t="str">
            <v>H</v>
          </cell>
          <cell r="H52">
            <v>0</v>
          </cell>
        </row>
        <row r="53">
          <cell r="B53">
            <v>0</v>
          </cell>
          <cell r="E53">
            <v>0</v>
          </cell>
          <cell r="F53">
            <v>0</v>
          </cell>
          <cell r="G53" t="str">
            <v>H</v>
          </cell>
          <cell r="H53">
            <v>0</v>
          </cell>
        </row>
        <row r="54">
          <cell r="B54">
            <v>0</v>
          </cell>
          <cell r="E54">
            <v>0</v>
          </cell>
          <cell r="F54">
            <v>0</v>
          </cell>
          <cell r="G54" t="str">
            <v>H</v>
          </cell>
          <cell r="H54">
            <v>0</v>
          </cell>
        </row>
        <row r="55">
          <cell r="B55">
            <v>0</v>
          </cell>
          <cell r="E55">
            <v>0</v>
          </cell>
          <cell r="F55">
            <v>0</v>
          </cell>
          <cell r="G55" t="str">
            <v>H</v>
          </cell>
          <cell r="H55">
            <v>0</v>
          </cell>
        </row>
        <row r="56">
          <cell r="B56">
            <v>0</v>
          </cell>
          <cell r="E56">
            <v>0</v>
          </cell>
          <cell r="F56">
            <v>0</v>
          </cell>
          <cell r="G56" t="str">
            <v>H</v>
          </cell>
          <cell r="H56">
            <v>0</v>
          </cell>
        </row>
        <row r="57">
          <cell r="B57">
            <v>0</v>
          </cell>
          <cell r="E57">
            <v>0</v>
          </cell>
          <cell r="F57">
            <v>0</v>
          </cell>
          <cell r="G57" t="str">
            <v>H</v>
          </cell>
          <cell r="H57">
            <v>0</v>
          </cell>
        </row>
        <row r="58">
          <cell r="B58">
            <v>0</v>
          </cell>
          <cell r="E58">
            <v>0</v>
          </cell>
          <cell r="F58">
            <v>0</v>
          </cell>
          <cell r="G58" t="str">
            <v>H</v>
          </cell>
          <cell r="H58">
            <v>0</v>
          </cell>
        </row>
        <row r="59">
          <cell r="B59">
            <v>0</v>
          </cell>
          <cell r="E59">
            <v>0</v>
          </cell>
          <cell r="F59">
            <v>0</v>
          </cell>
          <cell r="G59" t="str">
            <v>H</v>
          </cell>
          <cell r="H59">
            <v>0</v>
          </cell>
        </row>
        <row r="60">
          <cell r="B60">
            <v>0</v>
          </cell>
          <cell r="E60">
            <v>0</v>
          </cell>
          <cell r="F60">
            <v>0</v>
          </cell>
          <cell r="G60" t="str">
            <v>H</v>
          </cell>
          <cell r="H60">
            <v>0</v>
          </cell>
        </row>
        <row r="61">
          <cell r="B61">
            <v>0</v>
          </cell>
          <cell r="E61">
            <v>0</v>
          </cell>
          <cell r="F61">
            <v>0</v>
          </cell>
          <cell r="G61" t="str">
            <v>H</v>
          </cell>
          <cell r="H61">
            <v>0</v>
          </cell>
        </row>
        <row r="62">
          <cell r="B62">
            <v>0</v>
          </cell>
          <cell r="E62">
            <v>0</v>
          </cell>
          <cell r="F62">
            <v>0</v>
          </cell>
          <cell r="G62" t="str">
            <v>H</v>
          </cell>
          <cell r="H62">
            <v>0</v>
          </cell>
        </row>
        <row r="63">
          <cell r="B63">
            <v>0</v>
          </cell>
          <cell r="E63">
            <v>0</v>
          </cell>
          <cell r="F63">
            <v>0</v>
          </cell>
          <cell r="G63" t="str">
            <v>H</v>
          </cell>
          <cell r="H63">
            <v>0</v>
          </cell>
        </row>
        <row r="64">
          <cell r="B64">
            <v>0</v>
          </cell>
          <cell r="E64">
            <v>0</v>
          </cell>
          <cell r="F64">
            <v>0</v>
          </cell>
          <cell r="G64" t="str">
            <v>H</v>
          </cell>
          <cell r="H64">
            <v>0</v>
          </cell>
        </row>
        <row r="65">
          <cell r="B65">
            <v>0</v>
          </cell>
          <cell r="E65">
            <v>0</v>
          </cell>
          <cell r="F65">
            <v>0</v>
          </cell>
          <cell r="G65" t="str">
            <v>H</v>
          </cell>
          <cell r="H65">
            <v>0</v>
          </cell>
        </row>
        <row r="66">
          <cell r="B66">
            <v>0</v>
          </cell>
          <cell r="E66">
            <v>0</v>
          </cell>
          <cell r="F66">
            <v>0</v>
          </cell>
          <cell r="G66" t="str">
            <v>H</v>
          </cell>
          <cell r="H66">
            <v>0</v>
          </cell>
        </row>
        <row r="67">
          <cell r="B67">
            <v>0</v>
          </cell>
          <cell r="E67">
            <v>0</v>
          </cell>
          <cell r="F67">
            <v>0</v>
          </cell>
          <cell r="G67" t="str">
            <v>H</v>
          </cell>
          <cell r="H67">
            <v>0</v>
          </cell>
        </row>
        <row r="68">
          <cell r="B68">
            <v>0</v>
          </cell>
          <cell r="E68">
            <v>0</v>
          </cell>
          <cell r="F68">
            <v>0</v>
          </cell>
          <cell r="G68" t="str">
            <v>H</v>
          </cell>
          <cell r="H68">
            <v>0</v>
          </cell>
        </row>
        <row r="69">
          <cell r="B69">
            <v>0</v>
          </cell>
          <cell r="E69">
            <v>0</v>
          </cell>
          <cell r="F69">
            <v>0</v>
          </cell>
          <cell r="G69" t="str">
            <v>H</v>
          </cell>
          <cell r="H69">
            <v>0</v>
          </cell>
        </row>
        <row r="70">
          <cell r="B70">
            <v>0</v>
          </cell>
          <cell r="E70">
            <v>0</v>
          </cell>
          <cell r="F70">
            <v>0</v>
          </cell>
          <cell r="G70" t="str">
            <v>H</v>
          </cell>
          <cell r="H70">
            <v>0</v>
          </cell>
        </row>
        <row r="71">
          <cell r="B71">
            <v>0</v>
          </cell>
          <cell r="E71">
            <v>0</v>
          </cell>
          <cell r="F71">
            <v>0</v>
          </cell>
          <cell r="G71" t="str">
            <v>H</v>
          </cell>
          <cell r="H71">
            <v>0</v>
          </cell>
        </row>
        <row r="72">
          <cell r="B72">
            <v>0</v>
          </cell>
          <cell r="E72">
            <v>0</v>
          </cell>
          <cell r="F72">
            <v>0</v>
          </cell>
          <cell r="G72" t="str">
            <v>H</v>
          </cell>
          <cell r="H72">
            <v>0</v>
          </cell>
        </row>
        <row r="73">
          <cell r="B73">
            <v>0</v>
          </cell>
          <cell r="E73">
            <v>0</v>
          </cell>
          <cell r="F73">
            <v>0</v>
          </cell>
          <cell r="G73" t="str">
            <v>H</v>
          </cell>
          <cell r="H73">
            <v>0</v>
          </cell>
        </row>
        <row r="74">
          <cell r="B74">
            <v>0</v>
          </cell>
          <cell r="E74">
            <v>0</v>
          </cell>
          <cell r="F74">
            <v>0</v>
          </cell>
          <cell r="G74" t="str">
            <v>H</v>
          </cell>
          <cell r="H74">
            <v>0</v>
          </cell>
        </row>
        <row r="75">
          <cell r="B75">
            <v>0</v>
          </cell>
          <cell r="E75">
            <v>0</v>
          </cell>
          <cell r="F75">
            <v>0</v>
          </cell>
          <cell r="G75" t="str">
            <v>H</v>
          </cell>
          <cell r="H75">
            <v>0</v>
          </cell>
        </row>
        <row r="76">
          <cell r="B76">
            <v>0</v>
          </cell>
          <cell r="E76">
            <v>0</v>
          </cell>
          <cell r="F76">
            <v>0</v>
          </cell>
          <cell r="G76" t="str">
            <v>H</v>
          </cell>
          <cell r="H76">
            <v>0</v>
          </cell>
        </row>
        <row r="77">
          <cell r="B77">
            <v>0</v>
          </cell>
          <cell r="E77">
            <v>0</v>
          </cell>
          <cell r="F77">
            <v>0</v>
          </cell>
          <cell r="G77" t="str">
            <v>H</v>
          </cell>
          <cell r="H77">
            <v>0</v>
          </cell>
        </row>
        <row r="78">
          <cell r="B78">
            <v>0</v>
          </cell>
          <cell r="E78">
            <v>0</v>
          </cell>
          <cell r="F78">
            <v>0</v>
          </cell>
          <cell r="G78" t="str">
            <v>H</v>
          </cell>
          <cell r="H78">
            <v>0</v>
          </cell>
        </row>
        <row r="79">
          <cell r="B79">
            <v>0</v>
          </cell>
          <cell r="E79">
            <v>0</v>
          </cell>
          <cell r="F79">
            <v>0</v>
          </cell>
          <cell r="G79" t="str">
            <v>H</v>
          </cell>
          <cell r="H79">
            <v>0</v>
          </cell>
        </row>
        <row r="80">
          <cell r="B80">
            <v>0</v>
          </cell>
          <cell r="E80">
            <v>0</v>
          </cell>
          <cell r="F80">
            <v>0</v>
          </cell>
          <cell r="G80" t="str">
            <v>H</v>
          </cell>
          <cell r="H80">
            <v>0</v>
          </cell>
        </row>
        <row r="81">
          <cell r="B81">
            <v>0</v>
          </cell>
          <cell r="E81">
            <v>0</v>
          </cell>
          <cell r="F81">
            <v>0</v>
          </cell>
          <cell r="G81" t="str">
            <v>H</v>
          </cell>
          <cell r="H81">
            <v>0</v>
          </cell>
        </row>
        <row r="82">
          <cell r="B82">
            <v>0</v>
          </cell>
          <cell r="E82">
            <v>0</v>
          </cell>
          <cell r="F82">
            <v>0</v>
          </cell>
          <cell r="G82" t="str">
            <v>H</v>
          </cell>
          <cell r="H82">
            <v>0</v>
          </cell>
        </row>
        <row r="83">
          <cell r="B83">
            <v>0</v>
          </cell>
          <cell r="E83">
            <v>0</v>
          </cell>
          <cell r="F83">
            <v>0</v>
          </cell>
          <cell r="G83" t="str">
            <v>H</v>
          </cell>
          <cell r="H83">
            <v>0</v>
          </cell>
        </row>
        <row r="84">
          <cell r="B84">
            <v>0</v>
          </cell>
          <cell r="E84">
            <v>0</v>
          </cell>
          <cell r="F84">
            <v>0</v>
          </cell>
          <cell r="G84" t="str">
            <v>H</v>
          </cell>
          <cell r="H84">
            <v>0</v>
          </cell>
        </row>
        <row r="85">
          <cell r="B85">
            <v>0</v>
          </cell>
          <cell r="E85">
            <v>0</v>
          </cell>
          <cell r="F85">
            <v>0</v>
          </cell>
          <cell r="G85" t="str">
            <v>H</v>
          </cell>
          <cell r="H85">
            <v>0</v>
          </cell>
        </row>
        <row r="86">
          <cell r="B86">
            <v>0</v>
          </cell>
          <cell r="E86">
            <v>0</v>
          </cell>
          <cell r="F86">
            <v>0</v>
          </cell>
          <cell r="G86" t="str">
            <v>H</v>
          </cell>
          <cell r="H86">
            <v>0</v>
          </cell>
        </row>
        <row r="87">
          <cell r="B87">
            <v>0</v>
          </cell>
          <cell r="E87">
            <v>0</v>
          </cell>
          <cell r="F87">
            <v>0</v>
          </cell>
          <cell r="G87" t="str">
            <v>H</v>
          </cell>
          <cell r="H87">
            <v>0</v>
          </cell>
        </row>
        <row r="88">
          <cell r="B88">
            <v>0</v>
          </cell>
          <cell r="E88">
            <v>0</v>
          </cell>
          <cell r="F88">
            <v>0</v>
          </cell>
          <cell r="G88" t="str">
            <v>H</v>
          </cell>
          <cell r="H88">
            <v>0</v>
          </cell>
        </row>
        <row r="89">
          <cell r="B89">
            <v>0</v>
          </cell>
          <cell r="E89">
            <v>0</v>
          </cell>
          <cell r="F89">
            <v>0</v>
          </cell>
          <cell r="G89" t="str">
            <v>H</v>
          </cell>
          <cell r="H89">
            <v>0</v>
          </cell>
        </row>
        <row r="90">
          <cell r="B90">
            <v>0</v>
          </cell>
          <cell r="E90">
            <v>0</v>
          </cell>
          <cell r="F90">
            <v>0</v>
          </cell>
          <cell r="G90" t="str">
            <v>H</v>
          </cell>
          <cell r="H90">
            <v>0</v>
          </cell>
        </row>
        <row r="91">
          <cell r="B91">
            <v>0</v>
          </cell>
          <cell r="E91">
            <v>0</v>
          </cell>
          <cell r="F91">
            <v>0</v>
          </cell>
          <cell r="G91" t="str">
            <v>H</v>
          </cell>
          <cell r="H91">
            <v>0</v>
          </cell>
        </row>
        <row r="92">
          <cell r="B92">
            <v>0</v>
          </cell>
          <cell r="E92">
            <v>0</v>
          </cell>
          <cell r="F92">
            <v>0</v>
          </cell>
          <cell r="G92" t="str">
            <v>H</v>
          </cell>
          <cell r="H92">
            <v>0</v>
          </cell>
        </row>
        <row r="93">
          <cell r="B93">
            <v>0</v>
          </cell>
          <cell r="E93">
            <v>0</v>
          </cell>
          <cell r="F93">
            <v>0</v>
          </cell>
          <cell r="G93" t="str">
            <v>H</v>
          </cell>
          <cell r="H93">
            <v>0</v>
          </cell>
        </row>
        <row r="94">
          <cell r="B94">
            <v>0</v>
          </cell>
          <cell r="E94">
            <v>0</v>
          </cell>
          <cell r="F94">
            <v>0</v>
          </cell>
          <cell r="G94" t="str">
            <v>H</v>
          </cell>
          <cell r="H94">
            <v>0</v>
          </cell>
        </row>
        <row r="95">
          <cell r="B95">
            <v>0</v>
          </cell>
          <cell r="E95">
            <v>0</v>
          </cell>
          <cell r="F95">
            <v>0</v>
          </cell>
          <cell r="G95" t="str">
            <v>H</v>
          </cell>
          <cell r="H95">
            <v>0</v>
          </cell>
        </row>
        <row r="96">
          <cell r="B96">
            <v>0</v>
          </cell>
          <cell r="E96">
            <v>0</v>
          </cell>
          <cell r="F96">
            <v>0</v>
          </cell>
          <cell r="G96" t="str">
            <v>H</v>
          </cell>
          <cell r="H96">
            <v>0</v>
          </cell>
        </row>
        <row r="97">
          <cell r="B97">
            <v>0</v>
          </cell>
          <cell r="E97">
            <v>0</v>
          </cell>
          <cell r="F97">
            <v>0</v>
          </cell>
          <cell r="G97" t="str">
            <v>H</v>
          </cell>
          <cell r="H97">
            <v>0</v>
          </cell>
        </row>
        <row r="98">
          <cell r="B98">
            <v>0</v>
          </cell>
          <cell r="E98">
            <v>0</v>
          </cell>
          <cell r="F98">
            <v>0</v>
          </cell>
          <cell r="G98" t="str">
            <v>H</v>
          </cell>
          <cell r="H98">
            <v>0</v>
          </cell>
        </row>
        <row r="99">
          <cell r="B99">
            <v>0</v>
          </cell>
          <cell r="E99">
            <v>0</v>
          </cell>
          <cell r="F99">
            <v>0</v>
          </cell>
          <cell r="G99" t="str">
            <v>H</v>
          </cell>
          <cell r="H99">
            <v>0</v>
          </cell>
        </row>
        <row r="100">
          <cell r="B100">
            <v>0</v>
          </cell>
          <cell r="E100">
            <v>0</v>
          </cell>
          <cell r="F100">
            <v>0</v>
          </cell>
          <cell r="G100" t="str">
            <v>H</v>
          </cell>
          <cell r="H100">
            <v>0</v>
          </cell>
        </row>
        <row r="101">
          <cell r="B101">
            <v>0</v>
          </cell>
          <cell r="E101">
            <v>0</v>
          </cell>
          <cell r="F101">
            <v>0</v>
          </cell>
          <cell r="G101" t="str">
            <v>H</v>
          </cell>
          <cell r="H101">
            <v>0</v>
          </cell>
        </row>
        <row r="102">
          <cell r="B102">
            <v>0</v>
          </cell>
          <cell r="E102">
            <v>0</v>
          </cell>
          <cell r="F102">
            <v>0</v>
          </cell>
          <cell r="G102" t="str">
            <v>H</v>
          </cell>
          <cell r="H102">
            <v>0</v>
          </cell>
        </row>
        <row r="103">
          <cell r="B103">
            <v>0</v>
          </cell>
          <cell r="E103">
            <v>0</v>
          </cell>
          <cell r="F103">
            <v>0</v>
          </cell>
          <cell r="G103" t="str">
            <v>H</v>
          </cell>
          <cell r="H103">
            <v>0</v>
          </cell>
        </row>
        <row r="104">
          <cell r="B104">
            <v>0</v>
          </cell>
          <cell r="E104">
            <v>0</v>
          </cell>
          <cell r="F104">
            <v>0</v>
          </cell>
          <cell r="G104" t="str">
            <v>H</v>
          </cell>
          <cell r="H104">
            <v>0</v>
          </cell>
        </row>
        <row r="105">
          <cell r="B105">
            <v>0</v>
          </cell>
          <cell r="E105">
            <v>0</v>
          </cell>
          <cell r="F105">
            <v>0</v>
          </cell>
          <cell r="G105" t="str">
            <v>H</v>
          </cell>
          <cell r="H105">
            <v>0</v>
          </cell>
        </row>
        <row r="106">
          <cell r="B106">
            <v>0</v>
          </cell>
          <cell r="E106">
            <v>0</v>
          </cell>
          <cell r="F106">
            <v>0</v>
          </cell>
          <cell r="G106" t="str">
            <v>H</v>
          </cell>
          <cell r="H106">
            <v>0</v>
          </cell>
        </row>
        <row r="107">
          <cell r="B107">
            <v>0</v>
          </cell>
          <cell r="E107">
            <v>0</v>
          </cell>
          <cell r="F107">
            <v>0</v>
          </cell>
          <cell r="G107" t="str">
            <v>H</v>
          </cell>
          <cell r="H107">
            <v>0</v>
          </cell>
        </row>
        <row r="108">
          <cell r="B108">
            <v>0</v>
          </cell>
          <cell r="E108">
            <v>0</v>
          </cell>
          <cell r="F108">
            <v>0</v>
          </cell>
          <cell r="G108" t="str">
            <v>H</v>
          </cell>
          <cell r="H108">
            <v>0</v>
          </cell>
        </row>
        <row r="109">
          <cell r="B109">
            <v>0</v>
          </cell>
          <cell r="E109">
            <v>0</v>
          </cell>
          <cell r="F109">
            <v>0</v>
          </cell>
          <cell r="G109" t="str">
            <v>H</v>
          </cell>
          <cell r="H109">
            <v>0</v>
          </cell>
        </row>
        <row r="110">
          <cell r="B110">
            <v>0</v>
          </cell>
          <cell r="E110">
            <v>0</v>
          </cell>
          <cell r="F110">
            <v>0</v>
          </cell>
          <cell r="G110" t="str">
            <v>H</v>
          </cell>
          <cell r="H110">
            <v>0</v>
          </cell>
        </row>
        <row r="111">
          <cell r="B111">
            <v>0</v>
          </cell>
          <cell r="E111">
            <v>0</v>
          </cell>
          <cell r="F111">
            <v>0</v>
          </cell>
          <cell r="G111" t="str">
            <v>H</v>
          </cell>
          <cell r="H111">
            <v>0</v>
          </cell>
        </row>
        <row r="112">
          <cell r="B112">
            <v>0</v>
          </cell>
          <cell r="E112">
            <v>0</v>
          </cell>
          <cell r="F112">
            <v>0</v>
          </cell>
          <cell r="G112" t="str">
            <v>H</v>
          </cell>
          <cell r="H112">
            <v>0</v>
          </cell>
        </row>
        <row r="113">
          <cell r="B113">
            <v>0</v>
          </cell>
          <cell r="E113">
            <v>0</v>
          </cell>
          <cell r="F113">
            <v>0</v>
          </cell>
          <cell r="G113" t="str">
            <v>H</v>
          </cell>
          <cell r="H113">
            <v>0</v>
          </cell>
        </row>
        <row r="114">
          <cell r="B114">
            <v>0</v>
          </cell>
          <cell r="E114">
            <v>0</v>
          </cell>
          <cell r="F114">
            <v>0</v>
          </cell>
          <cell r="G114" t="str">
            <v>H</v>
          </cell>
          <cell r="H114">
            <v>0</v>
          </cell>
        </row>
        <row r="115">
          <cell r="B115">
            <v>0</v>
          </cell>
          <cell r="E115">
            <v>0</v>
          </cell>
          <cell r="F115">
            <v>0</v>
          </cell>
          <cell r="G115" t="str">
            <v>H</v>
          </cell>
          <cell r="H115">
            <v>0</v>
          </cell>
        </row>
        <row r="116">
          <cell r="B116">
            <v>0</v>
          </cell>
          <cell r="E116">
            <v>0</v>
          </cell>
          <cell r="F116">
            <v>0</v>
          </cell>
          <cell r="G116" t="str">
            <v>H</v>
          </cell>
          <cell r="H116">
            <v>0</v>
          </cell>
        </row>
        <row r="117">
          <cell r="B117">
            <v>0</v>
          </cell>
          <cell r="E117">
            <v>0</v>
          </cell>
          <cell r="F117">
            <v>0</v>
          </cell>
          <cell r="G117" t="str">
            <v>H</v>
          </cell>
          <cell r="H117">
            <v>0</v>
          </cell>
        </row>
        <row r="118">
          <cell r="B118">
            <v>0</v>
          </cell>
          <cell r="E118">
            <v>0</v>
          </cell>
          <cell r="F118">
            <v>0</v>
          </cell>
          <cell r="G118" t="str">
            <v>H</v>
          </cell>
          <cell r="H118">
            <v>0</v>
          </cell>
        </row>
        <row r="119">
          <cell r="B119">
            <v>0</v>
          </cell>
          <cell r="E119">
            <v>0</v>
          </cell>
          <cell r="F119">
            <v>0</v>
          </cell>
          <cell r="G119" t="str">
            <v>H</v>
          </cell>
          <cell r="H119">
            <v>0</v>
          </cell>
        </row>
        <row r="120">
          <cell r="B120">
            <v>0</v>
          </cell>
          <cell r="E120">
            <v>0</v>
          </cell>
          <cell r="F120">
            <v>0</v>
          </cell>
          <cell r="G120" t="str">
            <v>H</v>
          </cell>
          <cell r="H120">
            <v>0</v>
          </cell>
        </row>
        <row r="121">
          <cell r="B121">
            <v>0</v>
          </cell>
          <cell r="E121">
            <v>0</v>
          </cell>
          <cell r="F121">
            <v>0</v>
          </cell>
          <cell r="G121" t="str">
            <v>H</v>
          </cell>
          <cell r="H121">
            <v>0</v>
          </cell>
        </row>
        <row r="122">
          <cell r="B122">
            <v>0</v>
          </cell>
          <cell r="E122">
            <v>0</v>
          </cell>
          <cell r="F122">
            <v>0</v>
          </cell>
          <cell r="G122" t="str">
            <v>H</v>
          </cell>
          <cell r="H122">
            <v>0</v>
          </cell>
        </row>
        <row r="123">
          <cell r="B123">
            <v>0</v>
          </cell>
          <cell r="E123">
            <v>0</v>
          </cell>
          <cell r="F123">
            <v>0</v>
          </cell>
          <cell r="G123" t="str">
            <v>H</v>
          </cell>
          <cell r="H123">
            <v>0</v>
          </cell>
        </row>
        <row r="124">
          <cell r="B124">
            <v>0</v>
          </cell>
          <cell r="E124">
            <v>0</v>
          </cell>
          <cell r="F124">
            <v>0</v>
          </cell>
          <cell r="G124" t="str">
            <v>H</v>
          </cell>
          <cell r="H124">
            <v>0</v>
          </cell>
        </row>
        <row r="125">
          <cell r="B125">
            <v>0</v>
          </cell>
          <cell r="E125">
            <v>0</v>
          </cell>
          <cell r="F125">
            <v>0</v>
          </cell>
          <cell r="G125" t="str">
            <v>H</v>
          </cell>
          <cell r="H125">
            <v>0</v>
          </cell>
        </row>
        <row r="126">
          <cell r="B126">
            <v>0</v>
          </cell>
          <cell r="E126">
            <v>0</v>
          </cell>
          <cell r="F126">
            <v>0</v>
          </cell>
          <cell r="G126" t="str">
            <v>H</v>
          </cell>
          <cell r="H126">
            <v>0</v>
          </cell>
        </row>
        <row r="127">
          <cell r="B127">
            <v>0</v>
          </cell>
          <cell r="E127">
            <v>0</v>
          </cell>
          <cell r="F127">
            <v>0</v>
          </cell>
          <cell r="G127" t="str">
            <v>H</v>
          </cell>
          <cell r="H127">
            <v>0</v>
          </cell>
        </row>
        <row r="128">
          <cell r="B128">
            <v>0</v>
          </cell>
          <cell r="E128">
            <v>0</v>
          </cell>
          <cell r="F128">
            <v>0</v>
          </cell>
          <cell r="G128" t="str">
            <v>H</v>
          </cell>
          <cell r="H128">
            <v>0</v>
          </cell>
        </row>
        <row r="129">
          <cell r="B129">
            <v>0</v>
          </cell>
          <cell r="E129">
            <v>0</v>
          </cell>
          <cell r="F129">
            <v>0</v>
          </cell>
          <cell r="G129" t="str">
            <v>H</v>
          </cell>
          <cell r="H129">
            <v>0</v>
          </cell>
        </row>
        <row r="130">
          <cell r="B130">
            <v>0</v>
          </cell>
          <cell r="E130">
            <v>0</v>
          </cell>
          <cell r="F130">
            <v>0</v>
          </cell>
          <cell r="G130" t="str">
            <v>H</v>
          </cell>
          <cell r="H130">
            <v>0</v>
          </cell>
        </row>
        <row r="131">
          <cell r="B131">
            <v>0</v>
          </cell>
          <cell r="E131">
            <v>0</v>
          </cell>
          <cell r="F131">
            <v>0</v>
          </cell>
          <cell r="G131" t="str">
            <v>H</v>
          </cell>
          <cell r="H131">
            <v>0</v>
          </cell>
        </row>
        <row r="132">
          <cell r="B132">
            <v>0</v>
          </cell>
          <cell r="E132">
            <v>0</v>
          </cell>
          <cell r="F132">
            <v>0</v>
          </cell>
          <cell r="G132" t="str">
            <v>H</v>
          </cell>
          <cell r="H132">
            <v>0</v>
          </cell>
        </row>
        <row r="133">
          <cell r="B133">
            <v>0</v>
          </cell>
          <cell r="E133">
            <v>0</v>
          </cell>
          <cell r="F133">
            <v>0</v>
          </cell>
          <cell r="G133" t="str">
            <v>H</v>
          </cell>
          <cell r="H133">
            <v>0</v>
          </cell>
        </row>
        <row r="134">
          <cell r="B134">
            <v>0</v>
          </cell>
          <cell r="E134">
            <v>0</v>
          </cell>
          <cell r="F134">
            <v>0</v>
          </cell>
          <cell r="G134" t="str">
            <v>H</v>
          </cell>
          <cell r="H134">
            <v>0</v>
          </cell>
        </row>
        <row r="135">
          <cell r="B135">
            <v>0</v>
          </cell>
          <cell r="E135">
            <v>0</v>
          </cell>
          <cell r="F135">
            <v>0</v>
          </cell>
          <cell r="G135" t="str">
            <v>H</v>
          </cell>
          <cell r="H135">
            <v>0</v>
          </cell>
        </row>
        <row r="136">
          <cell r="B136">
            <v>0</v>
          </cell>
          <cell r="E136">
            <v>0</v>
          </cell>
          <cell r="F136">
            <v>0</v>
          </cell>
          <cell r="G136" t="str">
            <v>H</v>
          </cell>
          <cell r="H136">
            <v>0</v>
          </cell>
        </row>
        <row r="137">
          <cell r="B137">
            <v>0</v>
          </cell>
          <cell r="E137">
            <v>0</v>
          </cell>
          <cell r="F137">
            <v>0</v>
          </cell>
          <cell r="G137" t="str">
            <v>H</v>
          </cell>
          <cell r="H137">
            <v>0</v>
          </cell>
        </row>
        <row r="138">
          <cell r="B138">
            <v>0</v>
          </cell>
          <cell r="E138">
            <v>0</v>
          </cell>
          <cell r="F138">
            <v>0</v>
          </cell>
          <cell r="G138" t="str">
            <v>H</v>
          </cell>
          <cell r="H138">
            <v>0</v>
          </cell>
        </row>
        <row r="139">
          <cell r="B139">
            <v>0</v>
          </cell>
          <cell r="E139">
            <v>0</v>
          </cell>
          <cell r="F139">
            <v>0</v>
          </cell>
          <cell r="G139" t="str">
            <v>H</v>
          </cell>
          <cell r="H139">
            <v>0</v>
          </cell>
        </row>
        <row r="140">
          <cell r="B140">
            <v>0</v>
          </cell>
          <cell r="E140">
            <v>0</v>
          </cell>
          <cell r="F140">
            <v>0</v>
          </cell>
          <cell r="G140" t="str">
            <v>H</v>
          </cell>
          <cell r="H140">
            <v>0</v>
          </cell>
        </row>
        <row r="141">
          <cell r="B141">
            <v>0</v>
          </cell>
          <cell r="E141">
            <v>0</v>
          </cell>
          <cell r="F141">
            <v>0</v>
          </cell>
          <cell r="G141" t="str">
            <v>H</v>
          </cell>
          <cell r="H141">
            <v>0</v>
          </cell>
        </row>
        <row r="142">
          <cell r="B142">
            <v>0</v>
          </cell>
          <cell r="E142">
            <v>0</v>
          </cell>
          <cell r="F142">
            <v>0</v>
          </cell>
          <cell r="G142" t="str">
            <v>H</v>
          </cell>
          <cell r="H142">
            <v>0</v>
          </cell>
        </row>
        <row r="143">
          <cell r="B143">
            <v>0</v>
          </cell>
          <cell r="E143">
            <v>0</v>
          </cell>
          <cell r="F143">
            <v>0</v>
          </cell>
          <cell r="G143" t="str">
            <v>H</v>
          </cell>
          <cell r="H143">
            <v>0</v>
          </cell>
        </row>
        <row r="144">
          <cell r="B144">
            <v>0</v>
          </cell>
          <cell r="E144">
            <v>0</v>
          </cell>
          <cell r="F144">
            <v>0</v>
          </cell>
          <cell r="G144" t="str">
            <v>H</v>
          </cell>
          <cell r="H144">
            <v>0</v>
          </cell>
        </row>
        <row r="145">
          <cell r="B145">
            <v>0</v>
          </cell>
          <cell r="E145">
            <v>0</v>
          </cell>
          <cell r="F145">
            <v>0</v>
          </cell>
          <cell r="G145" t="str">
            <v>H</v>
          </cell>
          <cell r="H145">
            <v>0</v>
          </cell>
        </row>
        <row r="146">
          <cell r="B146">
            <v>0</v>
          </cell>
          <cell r="E146">
            <v>0</v>
          </cell>
          <cell r="F146">
            <v>0</v>
          </cell>
          <cell r="G146" t="str">
            <v>H</v>
          </cell>
          <cell r="H146">
            <v>0</v>
          </cell>
        </row>
        <row r="147">
          <cell r="B147">
            <v>0</v>
          </cell>
          <cell r="E147">
            <v>0</v>
          </cell>
          <cell r="F147">
            <v>0</v>
          </cell>
          <cell r="G147" t="str">
            <v>H</v>
          </cell>
          <cell r="H147">
            <v>0</v>
          </cell>
        </row>
        <row r="148">
          <cell r="B148">
            <v>0</v>
          </cell>
          <cell r="E148">
            <v>0</v>
          </cell>
          <cell r="F148">
            <v>0</v>
          </cell>
          <cell r="G148" t="str">
            <v>H</v>
          </cell>
          <cell r="H148">
            <v>0</v>
          </cell>
        </row>
        <row r="149">
          <cell r="B149">
            <v>0</v>
          </cell>
          <cell r="E149">
            <v>0</v>
          </cell>
          <cell r="F149">
            <v>0</v>
          </cell>
          <cell r="G149" t="str">
            <v>H</v>
          </cell>
          <cell r="H149">
            <v>0</v>
          </cell>
        </row>
        <row r="150">
          <cell r="B150">
            <v>0</v>
          </cell>
          <cell r="E150">
            <v>0</v>
          </cell>
          <cell r="F150">
            <v>0</v>
          </cell>
          <cell r="G150" t="str">
            <v>H</v>
          </cell>
          <cell r="H150">
            <v>0</v>
          </cell>
        </row>
        <row r="151">
          <cell r="B151">
            <v>0</v>
          </cell>
          <cell r="E151">
            <v>0</v>
          </cell>
          <cell r="F151">
            <v>0</v>
          </cell>
          <cell r="G151" t="str">
            <v>H</v>
          </cell>
          <cell r="H151">
            <v>0</v>
          </cell>
        </row>
        <row r="152">
          <cell r="B152">
            <v>0</v>
          </cell>
          <cell r="E152">
            <v>0</v>
          </cell>
          <cell r="F152">
            <v>0</v>
          </cell>
          <cell r="G152" t="str">
            <v>H</v>
          </cell>
          <cell r="H152">
            <v>0</v>
          </cell>
        </row>
        <row r="153">
          <cell r="B153">
            <v>0</v>
          </cell>
          <cell r="E153">
            <v>0</v>
          </cell>
          <cell r="F153">
            <v>0</v>
          </cell>
          <cell r="G153" t="str">
            <v>H</v>
          </cell>
          <cell r="H153">
            <v>0</v>
          </cell>
        </row>
        <row r="154">
          <cell r="B154">
            <v>0</v>
          </cell>
          <cell r="E154">
            <v>0</v>
          </cell>
          <cell r="F154">
            <v>0</v>
          </cell>
          <cell r="G154" t="str">
            <v>H</v>
          </cell>
          <cell r="H154">
            <v>0</v>
          </cell>
        </row>
        <row r="155">
          <cell r="B155">
            <v>0</v>
          </cell>
          <cell r="E155">
            <v>0</v>
          </cell>
          <cell r="F155">
            <v>0</v>
          </cell>
          <cell r="G155" t="str">
            <v>H</v>
          </cell>
          <cell r="H155">
            <v>0</v>
          </cell>
        </row>
        <row r="156">
          <cell r="B156">
            <v>0</v>
          </cell>
          <cell r="E156">
            <v>0</v>
          </cell>
          <cell r="F156">
            <v>0</v>
          </cell>
          <cell r="G156" t="str">
            <v>H</v>
          </cell>
          <cell r="H156">
            <v>0</v>
          </cell>
        </row>
        <row r="157">
          <cell r="B157">
            <v>0</v>
          </cell>
          <cell r="E157">
            <v>0</v>
          </cell>
          <cell r="F157">
            <v>0</v>
          </cell>
          <cell r="G157" t="str">
            <v>H</v>
          </cell>
          <cell r="H157">
            <v>0</v>
          </cell>
        </row>
        <row r="158">
          <cell r="B158">
            <v>0</v>
          </cell>
          <cell r="E158">
            <v>0</v>
          </cell>
          <cell r="F158">
            <v>0</v>
          </cell>
          <cell r="G158" t="str">
            <v>H</v>
          </cell>
          <cell r="H158">
            <v>0</v>
          </cell>
        </row>
        <row r="159">
          <cell r="B159">
            <v>0</v>
          </cell>
          <cell r="E159">
            <v>0</v>
          </cell>
          <cell r="F159">
            <v>0</v>
          </cell>
          <cell r="G159" t="str">
            <v>H</v>
          </cell>
          <cell r="H159">
            <v>0</v>
          </cell>
        </row>
        <row r="160">
          <cell r="B160">
            <v>0</v>
          </cell>
          <cell r="E160">
            <v>0</v>
          </cell>
          <cell r="F160">
            <v>0</v>
          </cell>
          <cell r="G160" t="str">
            <v>H</v>
          </cell>
          <cell r="H160">
            <v>0</v>
          </cell>
        </row>
        <row r="161">
          <cell r="B161">
            <v>0</v>
          </cell>
          <cell r="E161">
            <v>0</v>
          </cell>
          <cell r="F161">
            <v>0</v>
          </cell>
          <cell r="G161" t="str">
            <v>H</v>
          </cell>
          <cell r="H161">
            <v>0</v>
          </cell>
        </row>
        <row r="162">
          <cell r="B162">
            <v>0</v>
          </cell>
          <cell r="E162">
            <v>0</v>
          </cell>
          <cell r="F162">
            <v>0</v>
          </cell>
          <cell r="G162" t="str">
            <v>H</v>
          </cell>
          <cell r="H162">
            <v>0</v>
          </cell>
        </row>
        <row r="163">
          <cell r="B163">
            <v>0</v>
          </cell>
          <cell r="E163">
            <v>0</v>
          </cell>
          <cell r="F163">
            <v>0</v>
          </cell>
          <cell r="G163" t="str">
            <v>H</v>
          </cell>
          <cell r="H163">
            <v>0</v>
          </cell>
        </row>
        <row r="164">
          <cell r="B164">
            <v>0</v>
          </cell>
          <cell r="E164">
            <v>0</v>
          </cell>
          <cell r="F164">
            <v>0</v>
          </cell>
          <cell r="G164" t="str">
            <v>H</v>
          </cell>
          <cell r="H164">
            <v>0</v>
          </cell>
        </row>
        <row r="165">
          <cell r="B165">
            <v>0</v>
          </cell>
          <cell r="E165">
            <v>0</v>
          </cell>
          <cell r="F165">
            <v>0</v>
          </cell>
          <cell r="G165" t="str">
            <v>H</v>
          </cell>
          <cell r="H165">
            <v>0</v>
          </cell>
        </row>
        <row r="166">
          <cell r="B166">
            <v>0</v>
          </cell>
          <cell r="E166">
            <v>0</v>
          </cell>
          <cell r="F166">
            <v>0</v>
          </cell>
          <cell r="G166" t="str">
            <v>H</v>
          </cell>
          <cell r="H166">
            <v>0</v>
          </cell>
        </row>
        <row r="167">
          <cell r="B167">
            <v>0</v>
          </cell>
          <cell r="E167">
            <v>0</v>
          </cell>
          <cell r="F167">
            <v>0</v>
          </cell>
          <cell r="G167" t="str">
            <v>H</v>
          </cell>
          <cell r="H167">
            <v>0</v>
          </cell>
        </row>
        <row r="168">
          <cell r="B168">
            <v>0</v>
          </cell>
          <cell r="E168">
            <v>0</v>
          </cell>
          <cell r="F168">
            <v>0</v>
          </cell>
          <cell r="G168" t="str">
            <v>H</v>
          </cell>
          <cell r="H168">
            <v>0</v>
          </cell>
        </row>
        <row r="169">
          <cell r="B169">
            <v>0</v>
          </cell>
          <cell r="E169">
            <v>0</v>
          </cell>
          <cell r="F169">
            <v>0</v>
          </cell>
          <cell r="G169" t="str">
            <v>H</v>
          </cell>
          <cell r="H169">
            <v>0</v>
          </cell>
        </row>
        <row r="170">
          <cell r="B170">
            <v>0</v>
          </cell>
          <cell r="E170">
            <v>0</v>
          </cell>
          <cell r="F170">
            <v>0</v>
          </cell>
          <cell r="G170" t="str">
            <v>H</v>
          </cell>
          <cell r="H170">
            <v>0</v>
          </cell>
        </row>
        <row r="171">
          <cell r="B171">
            <v>0</v>
          </cell>
          <cell r="E171">
            <v>0</v>
          </cell>
          <cell r="F171">
            <v>0</v>
          </cell>
          <cell r="G171" t="str">
            <v>H</v>
          </cell>
          <cell r="H171">
            <v>0</v>
          </cell>
        </row>
        <row r="172">
          <cell r="B172">
            <v>0</v>
          </cell>
          <cell r="E172">
            <v>0</v>
          </cell>
          <cell r="F172">
            <v>0</v>
          </cell>
          <cell r="G172" t="str">
            <v>H</v>
          </cell>
          <cell r="H172">
            <v>0</v>
          </cell>
        </row>
        <row r="173">
          <cell r="B173">
            <v>0</v>
          </cell>
          <cell r="E173">
            <v>0</v>
          </cell>
          <cell r="F173">
            <v>0</v>
          </cell>
          <cell r="G173" t="str">
            <v>H</v>
          </cell>
          <cell r="H173">
            <v>0</v>
          </cell>
        </row>
        <row r="174">
          <cell r="B174">
            <v>0</v>
          </cell>
          <cell r="E174">
            <v>0</v>
          </cell>
          <cell r="F174">
            <v>0</v>
          </cell>
          <cell r="G174" t="str">
            <v>H</v>
          </cell>
          <cell r="H174">
            <v>0</v>
          </cell>
        </row>
        <row r="175">
          <cell r="B175">
            <v>0</v>
          </cell>
          <cell r="E175">
            <v>0</v>
          </cell>
          <cell r="F175">
            <v>0</v>
          </cell>
          <cell r="G175" t="str">
            <v>H</v>
          </cell>
          <cell r="H175">
            <v>0</v>
          </cell>
        </row>
        <row r="176">
          <cell r="B176">
            <v>0</v>
          </cell>
          <cell r="E176">
            <v>0</v>
          </cell>
          <cell r="F176">
            <v>0</v>
          </cell>
          <cell r="G176" t="str">
            <v>H</v>
          </cell>
          <cell r="H176">
            <v>0</v>
          </cell>
        </row>
        <row r="177">
          <cell r="B177">
            <v>0</v>
          </cell>
          <cell r="E177">
            <v>0</v>
          </cell>
          <cell r="F177">
            <v>0</v>
          </cell>
          <cell r="G177" t="str">
            <v>H</v>
          </cell>
          <cell r="H177">
            <v>0</v>
          </cell>
        </row>
        <row r="178">
          <cell r="B178">
            <v>0</v>
          </cell>
          <cell r="E178">
            <v>0</v>
          </cell>
          <cell r="F178">
            <v>0</v>
          </cell>
          <cell r="G178" t="str">
            <v>H</v>
          </cell>
          <cell r="H178">
            <v>0</v>
          </cell>
        </row>
        <row r="179">
          <cell r="B179">
            <v>0</v>
          </cell>
          <cell r="E179">
            <v>0</v>
          </cell>
          <cell r="F179">
            <v>0</v>
          </cell>
          <cell r="G179" t="str">
            <v>H</v>
          </cell>
          <cell r="H179">
            <v>0</v>
          </cell>
        </row>
        <row r="180">
          <cell r="B180">
            <v>0</v>
          </cell>
          <cell r="E180">
            <v>0</v>
          </cell>
          <cell r="F180">
            <v>0</v>
          </cell>
          <cell r="G180" t="str">
            <v>H</v>
          </cell>
          <cell r="H180">
            <v>0</v>
          </cell>
        </row>
        <row r="181">
          <cell r="B181">
            <v>0</v>
          </cell>
          <cell r="E181">
            <v>0</v>
          </cell>
          <cell r="F181">
            <v>0</v>
          </cell>
          <cell r="G181" t="str">
            <v>H</v>
          </cell>
          <cell r="H181">
            <v>0</v>
          </cell>
        </row>
        <row r="182">
          <cell r="B182">
            <v>0</v>
          </cell>
          <cell r="E182">
            <v>0</v>
          </cell>
          <cell r="F182">
            <v>0</v>
          </cell>
          <cell r="G182" t="str">
            <v>H</v>
          </cell>
          <cell r="H182">
            <v>0</v>
          </cell>
        </row>
        <row r="183">
          <cell r="B183">
            <v>0</v>
          </cell>
          <cell r="E183">
            <v>0</v>
          </cell>
          <cell r="F183">
            <v>0</v>
          </cell>
          <cell r="G183" t="str">
            <v>H</v>
          </cell>
          <cell r="H183">
            <v>0</v>
          </cell>
        </row>
        <row r="184">
          <cell r="B184">
            <v>0</v>
          </cell>
          <cell r="E184">
            <v>0</v>
          </cell>
          <cell r="F184">
            <v>0</v>
          </cell>
          <cell r="G184" t="str">
            <v>H</v>
          </cell>
          <cell r="H184">
            <v>0</v>
          </cell>
        </row>
        <row r="185">
          <cell r="B185">
            <v>0</v>
          </cell>
          <cell r="E185">
            <v>0</v>
          </cell>
          <cell r="F185">
            <v>0</v>
          </cell>
          <cell r="G185" t="str">
            <v>H</v>
          </cell>
          <cell r="H185">
            <v>0</v>
          </cell>
        </row>
        <row r="186">
          <cell r="B186">
            <v>0</v>
          </cell>
          <cell r="E186">
            <v>0</v>
          </cell>
          <cell r="F186">
            <v>0</v>
          </cell>
          <cell r="G186" t="str">
            <v>H</v>
          </cell>
          <cell r="H186">
            <v>0</v>
          </cell>
        </row>
        <row r="187">
          <cell r="B187">
            <v>0</v>
          </cell>
          <cell r="E187">
            <v>0</v>
          </cell>
          <cell r="F187">
            <v>0</v>
          </cell>
          <cell r="G187" t="str">
            <v>H</v>
          </cell>
          <cell r="H187">
            <v>0</v>
          </cell>
        </row>
        <row r="188">
          <cell r="B188">
            <v>0</v>
          </cell>
          <cell r="E188">
            <v>0</v>
          </cell>
          <cell r="F188">
            <v>0</v>
          </cell>
          <cell r="G188" t="str">
            <v>H</v>
          </cell>
          <cell r="H188">
            <v>0</v>
          </cell>
        </row>
        <row r="189">
          <cell r="B189">
            <v>0</v>
          </cell>
          <cell r="E189">
            <v>0</v>
          </cell>
          <cell r="F189">
            <v>0</v>
          </cell>
          <cell r="G189" t="str">
            <v>H</v>
          </cell>
          <cell r="H189">
            <v>0</v>
          </cell>
        </row>
        <row r="190">
          <cell r="B190">
            <v>0</v>
          </cell>
          <cell r="E190">
            <v>0</v>
          </cell>
          <cell r="F190">
            <v>0</v>
          </cell>
          <cell r="G190" t="str">
            <v>H</v>
          </cell>
          <cell r="H190">
            <v>0</v>
          </cell>
        </row>
        <row r="191">
          <cell r="B191">
            <v>0</v>
          </cell>
          <cell r="E191">
            <v>0</v>
          </cell>
          <cell r="F191">
            <v>0</v>
          </cell>
          <cell r="G191" t="str">
            <v>H</v>
          </cell>
          <cell r="H191">
            <v>0</v>
          </cell>
        </row>
        <row r="192">
          <cell r="B192">
            <v>0</v>
          </cell>
          <cell r="E192">
            <v>0</v>
          </cell>
          <cell r="F192">
            <v>0</v>
          </cell>
          <cell r="G192" t="str">
            <v>H</v>
          </cell>
          <cell r="H192">
            <v>0</v>
          </cell>
        </row>
        <row r="193">
          <cell r="B193">
            <v>0</v>
          </cell>
          <cell r="E193">
            <v>0</v>
          </cell>
          <cell r="F193">
            <v>0</v>
          </cell>
          <cell r="G193" t="str">
            <v>H</v>
          </cell>
          <cell r="H193">
            <v>0</v>
          </cell>
        </row>
        <row r="194">
          <cell r="B194">
            <v>0</v>
          </cell>
          <cell r="E194">
            <v>0</v>
          </cell>
          <cell r="F194">
            <v>0</v>
          </cell>
          <cell r="G194" t="str">
            <v>H</v>
          </cell>
          <cell r="H194">
            <v>0</v>
          </cell>
        </row>
        <row r="195">
          <cell r="B195">
            <v>0</v>
          </cell>
          <cell r="E195">
            <v>0</v>
          </cell>
          <cell r="F195">
            <v>0</v>
          </cell>
          <cell r="G195" t="str">
            <v>H</v>
          </cell>
          <cell r="H195">
            <v>0</v>
          </cell>
        </row>
        <row r="196">
          <cell r="B196">
            <v>0</v>
          </cell>
          <cell r="E196">
            <v>0</v>
          </cell>
          <cell r="F196">
            <v>0</v>
          </cell>
          <cell r="G196" t="str">
            <v>H</v>
          </cell>
          <cell r="H196">
            <v>0</v>
          </cell>
        </row>
        <row r="197">
          <cell r="B197">
            <v>0</v>
          </cell>
          <cell r="E197">
            <v>0</v>
          </cell>
          <cell r="F197">
            <v>0</v>
          </cell>
          <cell r="G197" t="str">
            <v>H</v>
          </cell>
          <cell r="H197">
            <v>0</v>
          </cell>
        </row>
        <row r="198">
          <cell r="B198">
            <v>0</v>
          </cell>
          <cell r="E198">
            <v>0</v>
          </cell>
          <cell r="F198">
            <v>0</v>
          </cell>
          <cell r="G198" t="str">
            <v>H</v>
          </cell>
          <cell r="H198">
            <v>0</v>
          </cell>
        </row>
        <row r="199">
          <cell r="B199">
            <v>0</v>
          </cell>
          <cell r="E199">
            <v>0</v>
          </cell>
          <cell r="F199">
            <v>0</v>
          </cell>
          <cell r="G199" t="str">
            <v>H</v>
          </cell>
          <cell r="H199">
            <v>0</v>
          </cell>
        </row>
        <row r="200">
          <cell r="B200">
            <v>0</v>
          </cell>
          <cell r="E200">
            <v>0</v>
          </cell>
          <cell r="F200">
            <v>0</v>
          </cell>
          <cell r="G200" t="str">
            <v>H</v>
          </cell>
          <cell r="H200">
            <v>0</v>
          </cell>
        </row>
        <row r="201">
          <cell r="B201">
            <v>0</v>
          </cell>
          <cell r="E201">
            <v>0</v>
          </cell>
          <cell r="F201">
            <v>0</v>
          </cell>
          <cell r="G201" t="str">
            <v>H</v>
          </cell>
          <cell r="H201">
            <v>0</v>
          </cell>
        </row>
        <row r="202">
          <cell r="B202">
            <v>0</v>
          </cell>
          <cell r="E202">
            <v>0</v>
          </cell>
          <cell r="F202">
            <v>0</v>
          </cell>
          <cell r="G202" t="str">
            <v>H</v>
          </cell>
          <cell r="H202">
            <v>0</v>
          </cell>
        </row>
        <row r="203">
          <cell r="B203">
            <v>0</v>
          </cell>
          <cell r="E203">
            <v>0</v>
          </cell>
          <cell r="F203">
            <v>0</v>
          </cell>
          <cell r="G203" t="str">
            <v>H</v>
          </cell>
          <cell r="H203">
            <v>0</v>
          </cell>
        </row>
        <row r="204">
          <cell r="B204">
            <v>0</v>
          </cell>
          <cell r="E204">
            <v>0</v>
          </cell>
          <cell r="F204">
            <v>0</v>
          </cell>
          <cell r="G204" t="str">
            <v>H</v>
          </cell>
          <cell r="H204">
            <v>0</v>
          </cell>
        </row>
        <row r="205">
          <cell r="B205">
            <v>0</v>
          </cell>
          <cell r="E205">
            <v>0</v>
          </cell>
          <cell r="F205">
            <v>0</v>
          </cell>
          <cell r="G205" t="str">
            <v>H</v>
          </cell>
          <cell r="H205">
            <v>0</v>
          </cell>
        </row>
        <row r="206">
          <cell r="B206">
            <v>0</v>
          </cell>
          <cell r="E206">
            <v>0</v>
          </cell>
          <cell r="F206">
            <v>0</v>
          </cell>
          <cell r="G206" t="str">
            <v>H</v>
          </cell>
          <cell r="H206">
            <v>0</v>
          </cell>
        </row>
        <row r="207">
          <cell r="B207">
            <v>0</v>
          </cell>
          <cell r="E207">
            <v>0</v>
          </cell>
          <cell r="F207">
            <v>0</v>
          </cell>
          <cell r="G207" t="str">
            <v>H</v>
          </cell>
          <cell r="H207">
            <v>0</v>
          </cell>
        </row>
        <row r="208">
          <cell r="B208">
            <v>0</v>
          </cell>
          <cell r="E208">
            <v>0</v>
          </cell>
          <cell r="F208">
            <v>0</v>
          </cell>
          <cell r="G208" t="str">
            <v>H</v>
          </cell>
          <cell r="H208">
            <v>0</v>
          </cell>
        </row>
        <row r="209">
          <cell r="B209">
            <v>0</v>
          </cell>
          <cell r="E209">
            <v>0</v>
          </cell>
          <cell r="F209">
            <v>0</v>
          </cell>
          <cell r="G209" t="str">
            <v>H</v>
          </cell>
          <cell r="H209">
            <v>0</v>
          </cell>
        </row>
        <row r="210">
          <cell r="B210">
            <v>0</v>
          </cell>
          <cell r="E210">
            <v>0</v>
          </cell>
          <cell r="F210">
            <v>0</v>
          </cell>
          <cell r="G210" t="str">
            <v>H</v>
          </cell>
          <cell r="H210">
            <v>0</v>
          </cell>
        </row>
        <row r="211">
          <cell r="B211">
            <v>0</v>
          </cell>
          <cell r="E211">
            <v>0</v>
          </cell>
          <cell r="F211">
            <v>0</v>
          </cell>
          <cell r="G211" t="str">
            <v>H</v>
          </cell>
          <cell r="H211">
            <v>0</v>
          </cell>
        </row>
        <row r="212">
          <cell r="B212">
            <v>0</v>
          </cell>
          <cell r="E212">
            <v>0</v>
          </cell>
          <cell r="F212">
            <v>0</v>
          </cell>
          <cell r="G212" t="str">
            <v>H</v>
          </cell>
          <cell r="H212">
            <v>0</v>
          </cell>
        </row>
        <row r="213">
          <cell r="B213">
            <v>0</v>
          </cell>
          <cell r="E213">
            <v>0</v>
          </cell>
          <cell r="F213">
            <v>0</v>
          </cell>
          <cell r="G213" t="str">
            <v>H</v>
          </cell>
          <cell r="H213">
            <v>0</v>
          </cell>
        </row>
        <row r="214">
          <cell r="B214">
            <v>0</v>
          </cell>
          <cell r="E214">
            <v>0</v>
          </cell>
          <cell r="F214">
            <v>0</v>
          </cell>
          <cell r="G214" t="str">
            <v>H</v>
          </cell>
          <cell r="H214">
            <v>0</v>
          </cell>
        </row>
        <row r="215">
          <cell r="B215">
            <v>0</v>
          </cell>
          <cell r="E215">
            <v>0</v>
          </cell>
          <cell r="F215">
            <v>0</v>
          </cell>
          <cell r="G215" t="str">
            <v>H</v>
          </cell>
          <cell r="H215">
            <v>0</v>
          </cell>
        </row>
        <row r="216">
          <cell r="B216">
            <v>0</v>
          </cell>
          <cell r="E216">
            <v>0</v>
          </cell>
          <cell r="F216">
            <v>0</v>
          </cell>
          <cell r="G216" t="str">
            <v>H</v>
          </cell>
          <cell r="H216">
            <v>0</v>
          </cell>
        </row>
        <row r="217">
          <cell r="B217">
            <v>0</v>
          </cell>
          <cell r="E217">
            <v>0</v>
          </cell>
          <cell r="F217">
            <v>0</v>
          </cell>
          <cell r="G217" t="str">
            <v>H</v>
          </cell>
          <cell r="H217">
            <v>0</v>
          </cell>
        </row>
        <row r="218">
          <cell r="B218">
            <v>0</v>
          </cell>
          <cell r="E218">
            <v>0</v>
          </cell>
          <cell r="F218">
            <v>0</v>
          </cell>
          <cell r="G218" t="str">
            <v>H</v>
          </cell>
          <cell r="H218">
            <v>0</v>
          </cell>
        </row>
        <row r="219">
          <cell r="B219">
            <v>0</v>
          </cell>
          <cell r="E219">
            <v>0</v>
          </cell>
          <cell r="F219">
            <v>0</v>
          </cell>
          <cell r="G219" t="str">
            <v>H</v>
          </cell>
          <cell r="H219">
            <v>0</v>
          </cell>
        </row>
        <row r="220">
          <cell r="B220">
            <v>0</v>
          </cell>
          <cell r="E220">
            <v>0</v>
          </cell>
          <cell r="F220">
            <v>0</v>
          </cell>
          <cell r="G220" t="str">
            <v>H</v>
          </cell>
          <cell r="H220">
            <v>0</v>
          </cell>
        </row>
        <row r="221">
          <cell r="B221">
            <v>0</v>
          </cell>
          <cell r="E221">
            <v>0</v>
          </cell>
          <cell r="F221">
            <v>0</v>
          </cell>
          <cell r="G221" t="str">
            <v>H</v>
          </cell>
          <cell r="H221">
            <v>0</v>
          </cell>
        </row>
        <row r="222">
          <cell r="B222">
            <v>0</v>
          </cell>
          <cell r="E222">
            <v>0</v>
          </cell>
          <cell r="F222">
            <v>0</v>
          </cell>
          <cell r="G222" t="str">
            <v>H</v>
          </cell>
          <cell r="H222">
            <v>0</v>
          </cell>
        </row>
        <row r="223">
          <cell r="B223">
            <v>0</v>
          </cell>
          <cell r="E223">
            <v>0</v>
          </cell>
          <cell r="F223">
            <v>0</v>
          </cell>
          <cell r="G223" t="str">
            <v>H</v>
          </cell>
          <cell r="H223">
            <v>0</v>
          </cell>
        </row>
        <row r="224">
          <cell r="B224">
            <v>0</v>
          </cell>
          <cell r="E224">
            <v>0</v>
          </cell>
          <cell r="F224">
            <v>0</v>
          </cell>
          <cell r="G224" t="str">
            <v>H</v>
          </cell>
          <cell r="H224">
            <v>0</v>
          </cell>
        </row>
        <row r="225">
          <cell r="B225">
            <v>0</v>
          </cell>
          <cell r="E225">
            <v>0</v>
          </cell>
          <cell r="F225">
            <v>0</v>
          </cell>
          <cell r="G225" t="str">
            <v>H</v>
          </cell>
          <cell r="H225">
            <v>0</v>
          </cell>
        </row>
        <row r="226">
          <cell r="B226">
            <v>0</v>
          </cell>
          <cell r="E226">
            <v>0</v>
          </cell>
          <cell r="F226">
            <v>0</v>
          </cell>
          <cell r="G226" t="str">
            <v>H</v>
          </cell>
          <cell r="H226">
            <v>0</v>
          </cell>
        </row>
        <row r="227">
          <cell r="B227">
            <v>0</v>
          </cell>
          <cell r="E227">
            <v>0</v>
          </cell>
          <cell r="F227">
            <v>0</v>
          </cell>
          <cell r="G227" t="str">
            <v>H</v>
          </cell>
          <cell r="H227">
            <v>0</v>
          </cell>
        </row>
        <row r="228">
          <cell r="B228">
            <v>0</v>
          </cell>
          <cell r="E228">
            <v>0</v>
          </cell>
          <cell r="F228">
            <v>0</v>
          </cell>
          <cell r="G228" t="str">
            <v>H</v>
          </cell>
          <cell r="H228">
            <v>0</v>
          </cell>
        </row>
        <row r="229">
          <cell r="B229">
            <v>0</v>
          </cell>
          <cell r="E229">
            <v>0</v>
          </cell>
          <cell r="F229">
            <v>0</v>
          </cell>
          <cell r="G229" t="str">
            <v>H</v>
          </cell>
          <cell r="H229">
            <v>0</v>
          </cell>
        </row>
        <row r="230">
          <cell r="B230">
            <v>0</v>
          </cell>
          <cell r="E230">
            <v>0</v>
          </cell>
          <cell r="F230">
            <v>0</v>
          </cell>
          <cell r="G230" t="str">
            <v>H</v>
          </cell>
          <cell r="H230">
            <v>0</v>
          </cell>
        </row>
        <row r="231">
          <cell r="B231">
            <v>0</v>
          </cell>
          <cell r="E231">
            <v>0</v>
          </cell>
          <cell r="F231">
            <v>0</v>
          </cell>
          <cell r="G231" t="str">
            <v>H</v>
          </cell>
          <cell r="H231">
            <v>0</v>
          </cell>
        </row>
        <row r="232">
          <cell r="B232">
            <v>0</v>
          </cell>
          <cell r="E232">
            <v>0</v>
          </cell>
          <cell r="F232">
            <v>0</v>
          </cell>
          <cell r="G232" t="str">
            <v>H</v>
          </cell>
          <cell r="H232">
            <v>0</v>
          </cell>
        </row>
        <row r="233">
          <cell r="B233">
            <v>0</v>
          </cell>
          <cell r="E233">
            <v>0</v>
          </cell>
          <cell r="F233">
            <v>0</v>
          </cell>
          <cell r="G233" t="str">
            <v>H</v>
          </cell>
          <cell r="H233">
            <v>0</v>
          </cell>
        </row>
        <row r="234">
          <cell r="B234">
            <v>0</v>
          </cell>
          <cell r="E234">
            <v>0</v>
          </cell>
          <cell r="F234">
            <v>0</v>
          </cell>
          <cell r="G234" t="str">
            <v>H</v>
          </cell>
          <cell r="H234">
            <v>0</v>
          </cell>
        </row>
        <row r="235">
          <cell r="B235">
            <v>0</v>
          </cell>
          <cell r="E235">
            <v>0</v>
          </cell>
          <cell r="F235">
            <v>0</v>
          </cell>
          <cell r="G235" t="str">
            <v>H</v>
          </cell>
          <cell r="H235">
            <v>0</v>
          </cell>
        </row>
        <row r="236">
          <cell r="B236">
            <v>0</v>
          </cell>
          <cell r="E236">
            <v>0</v>
          </cell>
          <cell r="F236">
            <v>0</v>
          </cell>
          <cell r="G236" t="str">
            <v>H</v>
          </cell>
          <cell r="H236">
            <v>0</v>
          </cell>
        </row>
        <row r="237">
          <cell r="B237">
            <v>0</v>
          </cell>
          <cell r="E237">
            <v>0</v>
          </cell>
          <cell r="F237">
            <v>0</v>
          </cell>
          <cell r="G237" t="str">
            <v>H</v>
          </cell>
          <cell r="H237">
            <v>0</v>
          </cell>
        </row>
        <row r="238">
          <cell r="B238">
            <v>0</v>
          </cell>
          <cell r="E238">
            <v>0</v>
          </cell>
          <cell r="F238">
            <v>0</v>
          </cell>
          <cell r="G238" t="str">
            <v>H</v>
          </cell>
          <cell r="H238">
            <v>0</v>
          </cell>
        </row>
        <row r="239">
          <cell r="B239">
            <v>0</v>
          </cell>
          <cell r="E239">
            <v>0</v>
          </cell>
          <cell r="F239">
            <v>0</v>
          </cell>
          <cell r="G239" t="str">
            <v>H</v>
          </cell>
          <cell r="H239">
            <v>0</v>
          </cell>
        </row>
        <row r="240">
          <cell r="B240">
            <v>0</v>
          </cell>
          <cell r="E240">
            <v>0</v>
          </cell>
          <cell r="F240">
            <v>0</v>
          </cell>
          <cell r="G240" t="str">
            <v>H</v>
          </cell>
          <cell r="H240">
            <v>0</v>
          </cell>
        </row>
        <row r="241">
          <cell r="B241">
            <v>0</v>
          </cell>
          <cell r="E241">
            <v>0</v>
          </cell>
          <cell r="F241">
            <v>0</v>
          </cell>
          <cell r="G241" t="str">
            <v>H</v>
          </cell>
          <cell r="H241">
            <v>0</v>
          </cell>
        </row>
        <row r="242">
          <cell r="B242">
            <v>0</v>
          </cell>
          <cell r="E242">
            <v>0</v>
          </cell>
          <cell r="F242">
            <v>0</v>
          </cell>
          <cell r="G242" t="str">
            <v>H</v>
          </cell>
          <cell r="H242">
            <v>0</v>
          </cell>
        </row>
        <row r="243">
          <cell r="B243">
            <v>0</v>
          </cell>
          <cell r="E243">
            <v>0</v>
          </cell>
          <cell r="F243">
            <v>0</v>
          </cell>
          <cell r="G243" t="str">
            <v>H</v>
          </cell>
          <cell r="H243">
            <v>0</v>
          </cell>
        </row>
        <row r="244">
          <cell r="B244">
            <v>0</v>
          </cell>
          <cell r="E244">
            <v>0</v>
          </cell>
          <cell r="F244">
            <v>0</v>
          </cell>
          <cell r="G244" t="str">
            <v>H</v>
          </cell>
          <cell r="H244">
            <v>0</v>
          </cell>
        </row>
        <row r="245">
          <cell r="B245">
            <v>0</v>
          </cell>
          <cell r="E245">
            <v>0</v>
          </cell>
          <cell r="F245">
            <v>0</v>
          </cell>
          <cell r="G245" t="str">
            <v>H</v>
          </cell>
          <cell r="H245">
            <v>0</v>
          </cell>
        </row>
        <row r="246">
          <cell r="B246">
            <v>0</v>
          </cell>
          <cell r="E246">
            <v>0</v>
          </cell>
          <cell r="F246">
            <v>0</v>
          </cell>
          <cell r="G246" t="str">
            <v>H</v>
          </cell>
          <cell r="H246">
            <v>0</v>
          </cell>
        </row>
        <row r="247">
          <cell r="B247">
            <v>0</v>
          </cell>
          <cell r="E247">
            <v>0</v>
          </cell>
          <cell r="F247">
            <v>0</v>
          </cell>
          <cell r="G247" t="str">
            <v>H</v>
          </cell>
          <cell r="H247">
            <v>0</v>
          </cell>
        </row>
        <row r="248">
          <cell r="B248">
            <v>0</v>
          </cell>
          <cell r="E248">
            <v>0</v>
          </cell>
          <cell r="F248">
            <v>0</v>
          </cell>
          <cell r="G248" t="str">
            <v>H</v>
          </cell>
          <cell r="H248">
            <v>0</v>
          </cell>
        </row>
        <row r="249">
          <cell r="B249">
            <v>0</v>
          </cell>
          <cell r="E249">
            <v>0</v>
          </cell>
          <cell r="F249">
            <v>0</v>
          </cell>
          <cell r="G249" t="str">
            <v>H</v>
          </cell>
          <cell r="H249">
            <v>0</v>
          </cell>
        </row>
        <row r="250">
          <cell r="B250">
            <v>0</v>
          </cell>
          <cell r="E250">
            <v>0</v>
          </cell>
          <cell r="F250">
            <v>0</v>
          </cell>
          <cell r="G250" t="str">
            <v>H</v>
          </cell>
          <cell r="H250">
            <v>0</v>
          </cell>
        </row>
        <row r="251">
          <cell r="B251">
            <v>0</v>
          </cell>
          <cell r="E251">
            <v>0</v>
          </cell>
          <cell r="F251">
            <v>0</v>
          </cell>
          <cell r="G251" t="str">
            <v>H</v>
          </cell>
          <cell r="H251">
            <v>0</v>
          </cell>
        </row>
        <row r="252">
          <cell r="B252">
            <v>0</v>
          </cell>
          <cell r="E252">
            <v>0</v>
          </cell>
          <cell r="F252">
            <v>0</v>
          </cell>
          <cell r="G252" t="str">
            <v>H</v>
          </cell>
          <cell r="H252">
            <v>0</v>
          </cell>
        </row>
        <row r="253">
          <cell r="B253">
            <v>0</v>
          </cell>
          <cell r="E253">
            <v>0</v>
          </cell>
          <cell r="F253">
            <v>0</v>
          </cell>
          <cell r="G253" t="str">
            <v>H</v>
          </cell>
          <cell r="H253">
            <v>0</v>
          </cell>
        </row>
        <row r="254">
          <cell r="B254">
            <v>0</v>
          </cell>
          <cell r="E254">
            <v>0</v>
          </cell>
          <cell r="F254">
            <v>0</v>
          </cell>
          <cell r="G254" t="str">
            <v>H</v>
          </cell>
          <cell r="H254">
            <v>0</v>
          </cell>
        </row>
        <row r="255">
          <cell r="B255">
            <v>0</v>
          </cell>
          <cell r="E255">
            <v>0</v>
          </cell>
          <cell r="F255">
            <v>0</v>
          </cell>
          <cell r="G255" t="str">
            <v>H</v>
          </cell>
          <cell r="H255">
            <v>0</v>
          </cell>
        </row>
        <row r="256">
          <cell r="B256">
            <v>0</v>
          </cell>
          <cell r="E256">
            <v>0</v>
          </cell>
          <cell r="F256">
            <v>0</v>
          </cell>
          <cell r="G256" t="str">
            <v>H</v>
          </cell>
          <cell r="H256">
            <v>0</v>
          </cell>
        </row>
        <row r="257">
          <cell r="B257">
            <v>0</v>
          </cell>
          <cell r="E257">
            <v>0</v>
          </cell>
          <cell r="F257">
            <v>0</v>
          </cell>
          <cell r="G257" t="str">
            <v>H</v>
          </cell>
          <cell r="H257">
            <v>0</v>
          </cell>
        </row>
        <row r="258">
          <cell r="B258">
            <v>0</v>
          </cell>
          <cell r="E258">
            <v>0</v>
          </cell>
          <cell r="F258">
            <v>0</v>
          </cell>
          <cell r="G258" t="str">
            <v>H</v>
          </cell>
          <cell r="H258">
            <v>0</v>
          </cell>
        </row>
        <row r="259">
          <cell r="B259">
            <v>0</v>
          </cell>
          <cell r="E259">
            <v>0</v>
          </cell>
          <cell r="F259">
            <v>0</v>
          </cell>
          <cell r="G259" t="str">
            <v>H</v>
          </cell>
          <cell r="H259">
            <v>0</v>
          </cell>
        </row>
        <row r="260">
          <cell r="B260">
            <v>0</v>
          </cell>
          <cell r="E260">
            <v>0</v>
          </cell>
          <cell r="F260">
            <v>0</v>
          </cell>
          <cell r="G260" t="str">
            <v>H</v>
          </cell>
          <cell r="H260">
            <v>0</v>
          </cell>
        </row>
        <row r="261">
          <cell r="B261">
            <v>0</v>
          </cell>
          <cell r="E261">
            <v>0</v>
          </cell>
          <cell r="F261">
            <v>0</v>
          </cell>
          <cell r="G261" t="str">
            <v>H</v>
          </cell>
          <cell r="H261">
            <v>0</v>
          </cell>
        </row>
        <row r="262">
          <cell r="B262">
            <v>0</v>
          </cell>
          <cell r="E262">
            <v>0</v>
          </cell>
          <cell r="F262">
            <v>0</v>
          </cell>
          <cell r="G262" t="str">
            <v>H</v>
          </cell>
          <cell r="H262">
            <v>0</v>
          </cell>
        </row>
        <row r="263">
          <cell r="B263">
            <v>0</v>
          </cell>
          <cell r="E263">
            <v>0</v>
          </cell>
          <cell r="F263">
            <v>0</v>
          </cell>
          <cell r="G263" t="str">
            <v>H</v>
          </cell>
          <cell r="H263">
            <v>0</v>
          </cell>
        </row>
        <row r="264">
          <cell r="B264">
            <v>0</v>
          </cell>
          <cell r="E264">
            <v>0</v>
          </cell>
          <cell r="F264">
            <v>0</v>
          </cell>
          <cell r="G264" t="str">
            <v>H</v>
          </cell>
          <cell r="H264">
            <v>0</v>
          </cell>
        </row>
        <row r="265">
          <cell r="B265">
            <v>0</v>
          </cell>
          <cell r="E265">
            <v>0</v>
          </cell>
          <cell r="F265">
            <v>0</v>
          </cell>
          <cell r="G265" t="str">
            <v>H</v>
          </cell>
          <cell r="H265">
            <v>0</v>
          </cell>
        </row>
        <row r="266">
          <cell r="B266">
            <v>0</v>
          </cell>
          <cell r="E266">
            <v>0</v>
          </cell>
          <cell r="F266">
            <v>0</v>
          </cell>
          <cell r="G266" t="str">
            <v>H</v>
          </cell>
          <cell r="H266">
            <v>0</v>
          </cell>
        </row>
        <row r="267">
          <cell r="B267">
            <v>0</v>
          </cell>
          <cell r="E267">
            <v>0</v>
          </cell>
          <cell r="F267">
            <v>0</v>
          </cell>
          <cell r="G267" t="str">
            <v>H</v>
          </cell>
          <cell r="H267">
            <v>0</v>
          </cell>
        </row>
        <row r="268">
          <cell r="B268">
            <v>0</v>
          </cell>
          <cell r="E268">
            <v>0</v>
          </cell>
          <cell r="F268">
            <v>0</v>
          </cell>
          <cell r="G268" t="str">
            <v>H</v>
          </cell>
          <cell r="H268">
            <v>0</v>
          </cell>
        </row>
        <row r="269">
          <cell r="B269">
            <v>0</v>
          </cell>
          <cell r="E269">
            <v>0</v>
          </cell>
          <cell r="F269">
            <v>0</v>
          </cell>
          <cell r="G269" t="str">
            <v>H</v>
          </cell>
          <cell r="H269">
            <v>0</v>
          </cell>
        </row>
        <row r="270">
          <cell r="B270">
            <v>0</v>
          </cell>
          <cell r="E270">
            <v>0</v>
          </cell>
          <cell r="F270">
            <v>0</v>
          </cell>
          <cell r="G270" t="str">
            <v>H</v>
          </cell>
          <cell r="H270">
            <v>0</v>
          </cell>
        </row>
        <row r="271">
          <cell r="B271">
            <v>0</v>
          </cell>
          <cell r="E271">
            <v>0</v>
          </cell>
          <cell r="F271">
            <v>0</v>
          </cell>
          <cell r="G271" t="str">
            <v>H</v>
          </cell>
          <cell r="H271">
            <v>0</v>
          </cell>
        </row>
        <row r="272">
          <cell r="B272">
            <v>0</v>
          </cell>
          <cell r="E272">
            <v>0</v>
          </cell>
          <cell r="F272">
            <v>0</v>
          </cell>
          <cell r="G272" t="str">
            <v>H</v>
          </cell>
          <cell r="H272">
            <v>0</v>
          </cell>
        </row>
        <row r="273">
          <cell r="B273">
            <v>0</v>
          </cell>
          <cell r="E273">
            <v>0</v>
          </cell>
          <cell r="F273">
            <v>0</v>
          </cell>
          <cell r="G273" t="str">
            <v>H</v>
          </cell>
          <cell r="H273">
            <v>0</v>
          </cell>
        </row>
        <row r="274">
          <cell r="B274">
            <v>0</v>
          </cell>
          <cell r="E274">
            <v>0</v>
          </cell>
          <cell r="F274">
            <v>0</v>
          </cell>
          <cell r="G274" t="str">
            <v>H</v>
          </cell>
          <cell r="H274">
            <v>0</v>
          </cell>
        </row>
        <row r="275">
          <cell r="B275">
            <v>0</v>
          </cell>
          <cell r="E275">
            <v>0</v>
          </cell>
          <cell r="F275">
            <v>0</v>
          </cell>
          <cell r="G275" t="str">
            <v>H</v>
          </cell>
          <cell r="H275">
            <v>0</v>
          </cell>
        </row>
        <row r="276">
          <cell r="B276">
            <v>0</v>
          </cell>
          <cell r="E276">
            <v>0</v>
          </cell>
          <cell r="F276">
            <v>0</v>
          </cell>
          <cell r="G276" t="str">
            <v>H</v>
          </cell>
          <cell r="H276">
            <v>0</v>
          </cell>
        </row>
        <row r="277">
          <cell r="B277">
            <v>0</v>
          </cell>
          <cell r="E277">
            <v>0</v>
          </cell>
          <cell r="F277">
            <v>0</v>
          </cell>
          <cell r="G277" t="str">
            <v>H</v>
          </cell>
          <cell r="H277">
            <v>0</v>
          </cell>
        </row>
        <row r="278">
          <cell r="B278">
            <v>0</v>
          </cell>
          <cell r="E278">
            <v>0</v>
          </cell>
          <cell r="F278">
            <v>0</v>
          </cell>
          <cell r="G278" t="str">
            <v>H</v>
          </cell>
          <cell r="H278">
            <v>0</v>
          </cell>
        </row>
        <row r="279">
          <cell r="B279">
            <v>0</v>
          </cell>
          <cell r="E279">
            <v>0</v>
          </cell>
          <cell r="F279">
            <v>0</v>
          </cell>
          <cell r="G279" t="str">
            <v>H</v>
          </cell>
          <cell r="H279">
            <v>0</v>
          </cell>
        </row>
        <row r="280">
          <cell r="B280">
            <v>0</v>
          </cell>
          <cell r="E280">
            <v>0</v>
          </cell>
          <cell r="F280">
            <v>0</v>
          </cell>
          <cell r="G280" t="str">
            <v>H</v>
          </cell>
          <cell r="H280">
            <v>0</v>
          </cell>
        </row>
        <row r="281">
          <cell r="B281">
            <v>0</v>
          </cell>
          <cell r="E281">
            <v>0</v>
          </cell>
          <cell r="F281">
            <v>0</v>
          </cell>
          <cell r="G281" t="str">
            <v>H</v>
          </cell>
          <cell r="H281">
            <v>0</v>
          </cell>
        </row>
        <row r="282">
          <cell r="B282">
            <v>0</v>
          </cell>
          <cell r="E282">
            <v>0</v>
          </cell>
          <cell r="F282">
            <v>0</v>
          </cell>
          <cell r="G282" t="str">
            <v>H</v>
          </cell>
          <cell r="H282">
            <v>0</v>
          </cell>
        </row>
        <row r="283">
          <cell r="B283">
            <v>0</v>
          </cell>
          <cell r="E283">
            <v>0</v>
          </cell>
          <cell r="F283">
            <v>0</v>
          </cell>
          <cell r="G283" t="str">
            <v>H</v>
          </cell>
          <cell r="H283">
            <v>0</v>
          </cell>
        </row>
        <row r="284">
          <cell r="B284">
            <v>0</v>
          </cell>
          <cell r="E284">
            <v>0</v>
          </cell>
          <cell r="F284">
            <v>0</v>
          </cell>
          <cell r="G284" t="str">
            <v>H</v>
          </cell>
          <cell r="H284">
            <v>0</v>
          </cell>
        </row>
        <row r="285">
          <cell r="B285">
            <v>0</v>
          </cell>
          <cell r="E285">
            <v>0</v>
          </cell>
          <cell r="F285">
            <v>0</v>
          </cell>
          <cell r="G285" t="str">
            <v>H</v>
          </cell>
          <cell r="H285">
            <v>0</v>
          </cell>
        </row>
        <row r="286">
          <cell r="B286">
            <v>0</v>
          </cell>
          <cell r="E286">
            <v>0</v>
          </cell>
          <cell r="F286">
            <v>0</v>
          </cell>
          <cell r="G286" t="str">
            <v>H</v>
          </cell>
          <cell r="H286">
            <v>0</v>
          </cell>
        </row>
        <row r="287">
          <cell r="B287">
            <v>0</v>
          </cell>
          <cell r="E287">
            <v>0</v>
          </cell>
          <cell r="F287">
            <v>0</v>
          </cell>
          <cell r="G287" t="str">
            <v>H</v>
          </cell>
          <cell r="H287">
            <v>0</v>
          </cell>
        </row>
        <row r="288">
          <cell r="B288">
            <v>0</v>
          </cell>
          <cell r="E288">
            <v>0</v>
          </cell>
          <cell r="F288">
            <v>0</v>
          </cell>
          <cell r="G288" t="str">
            <v>H</v>
          </cell>
          <cell r="H288">
            <v>0</v>
          </cell>
        </row>
        <row r="289">
          <cell r="B289">
            <v>0</v>
          </cell>
          <cell r="E289">
            <v>0</v>
          </cell>
          <cell r="F289">
            <v>0</v>
          </cell>
          <cell r="G289" t="str">
            <v>H</v>
          </cell>
          <cell r="H289">
            <v>0</v>
          </cell>
        </row>
        <row r="290">
          <cell r="B290">
            <v>0</v>
          </cell>
          <cell r="E290">
            <v>0</v>
          </cell>
          <cell r="F290">
            <v>0</v>
          </cell>
          <cell r="G290" t="str">
            <v>H</v>
          </cell>
          <cell r="H290">
            <v>0</v>
          </cell>
        </row>
        <row r="291">
          <cell r="B291">
            <v>0</v>
          </cell>
          <cell r="E291">
            <v>0</v>
          </cell>
          <cell r="F291">
            <v>0</v>
          </cell>
          <cell r="G291" t="str">
            <v>H</v>
          </cell>
          <cell r="H291">
            <v>0</v>
          </cell>
        </row>
      </sheetData>
      <sheetData sheetId="2">
        <row r="6">
          <cell r="H6">
            <v>0</v>
          </cell>
        </row>
      </sheetData>
      <sheetData sheetId="3"/>
      <sheetData sheetId="4">
        <row r="3">
          <cell r="A3" t="str">
            <v>SG</v>
          </cell>
          <cell r="D3" t="str">
            <v>Anf.bestand</v>
          </cell>
          <cell r="E3" t="str">
            <v>Endbestand</v>
          </cell>
        </row>
        <row r="4">
          <cell r="A4"/>
          <cell r="B4">
            <v>1</v>
          </cell>
          <cell r="C4" t="str">
            <v>Aktiven</v>
          </cell>
          <cell r="D4">
            <v>0</v>
          </cell>
          <cell r="E4">
            <v>0</v>
          </cell>
        </row>
        <row r="5">
          <cell r="A5" t="str">
            <v>1</v>
          </cell>
          <cell r="B5">
            <v>10</v>
          </cell>
          <cell r="C5" t="str">
            <v>Finanzvermögen</v>
          </cell>
          <cell r="D5">
            <v>0</v>
          </cell>
          <cell r="E5">
            <v>0</v>
          </cell>
        </row>
        <row r="6">
          <cell r="A6" t="str">
            <v>10</v>
          </cell>
          <cell r="B6">
            <v>100</v>
          </cell>
          <cell r="C6" t="str">
            <v>Flüssige Mittel und kurzfristige Geldanlagen</v>
          </cell>
          <cell r="D6">
            <v>0</v>
          </cell>
          <cell r="E6">
            <v>0</v>
          </cell>
        </row>
        <row r="7">
          <cell r="A7" t="str">
            <v>100</v>
          </cell>
          <cell r="B7">
            <v>1000</v>
          </cell>
          <cell r="C7" t="str">
            <v>Kasse</v>
          </cell>
          <cell r="D7">
            <v>0</v>
          </cell>
          <cell r="E7">
            <v>0</v>
          </cell>
        </row>
        <row r="8">
          <cell r="A8" t="str">
            <v>100</v>
          </cell>
          <cell r="B8">
            <v>1001</v>
          </cell>
          <cell r="C8" t="str">
            <v>Post</v>
          </cell>
          <cell r="D8">
            <v>0</v>
          </cell>
          <cell r="E8">
            <v>0</v>
          </cell>
        </row>
        <row r="9">
          <cell r="A9" t="str">
            <v>100</v>
          </cell>
          <cell r="B9">
            <v>1002</v>
          </cell>
          <cell r="C9" t="str">
            <v>Bank</v>
          </cell>
          <cell r="D9">
            <v>0</v>
          </cell>
          <cell r="E9">
            <v>0</v>
          </cell>
        </row>
        <row r="10">
          <cell r="A10" t="str">
            <v>100</v>
          </cell>
          <cell r="B10">
            <v>1003</v>
          </cell>
          <cell r="C10" t="str">
            <v>Kurzfristige Geldmarktanlagen</v>
          </cell>
          <cell r="D10">
            <v>0</v>
          </cell>
          <cell r="E10">
            <v>0</v>
          </cell>
        </row>
        <row r="11">
          <cell r="A11" t="str">
            <v>100</v>
          </cell>
          <cell r="B11">
            <v>1004</v>
          </cell>
          <cell r="C11" t="str">
            <v>Debit- und Kreditkarten</v>
          </cell>
          <cell r="D11">
            <v>0</v>
          </cell>
          <cell r="E11">
            <v>0</v>
          </cell>
        </row>
        <row r="12">
          <cell r="A12" t="str">
            <v>100</v>
          </cell>
          <cell r="B12">
            <v>1009</v>
          </cell>
          <cell r="C12" t="str">
            <v>Übrige flüssige Mittel</v>
          </cell>
          <cell r="D12">
            <v>0</v>
          </cell>
          <cell r="E12">
            <v>0</v>
          </cell>
        </row>
        <row r="13">
          <cell r="A13" t="str">
            <v>10</v>
          </cell>
          <cell r="B13">
            <v>101</v>
          </cell>
          <cell r="C13" t="str">
            <v>Forderungen</v>
          </cell>
          <cell r="D13">
            <v>0</v>
          </cell>
          <cell r="E13">
            <v>0</v>
          </cell>
        </row>
        <row r="14">
          <cell r="A14" t="str">
            <v>101</v>
          </cell>
          <cell r="B14">
            <v>1010</v>
          </cell>
          <cell r="C14" t="str">
            <v>Forderungen aus Lieferungen und Leistungen gegenüber Dritten</v>
          </cell>
          <cell r="D14">
            <v>0</v>
          </cell>
          <cell r="E14">
            <v>0</v>
          </cell>
        </row>
        <row r="15">
          <cell r="A15" t="str">
            <v>101</v>
          </cell>
          <cell r="B15">
            <v>1011</v>
          </cell>
          <cell r="C15" t="str">
            <v>Kontokorrente mit Dritten</v>
          </cell>
          <cell r="D15">
            <v>0</v>
          </cell>
          <cell r="E15">
            <v>0</v>
          </cell>
        </row>
        <row r="16">
          <cell r="A16" t="str">
            <v>101</v>
          </cell>
          <cell r="B16">
            <v>1012</v>
          </cell>
          <cell r="C16" t="str">
            <v>Steuerforderungen</v>
          </cell>
          <cell r="D16">
            <v>0</v>
          </cell>
          <cell r="E16">
            <v>0</v>
          </cell>
        </row>
        <row r="17">
          <cell r="A17" t="str">
            <v>101</v>
          </cell>
          <cell r="B17">
            <v>1013</v>
          </cell>
          <cell r="C17" t="str">
            <v>Anzahlungen an Dritte</v>
          </cell>
          <cell r="D17">
            <v>0</v>
          </cell>
          <cell r="E17">
            <v>0</v>
          </cell>
        </row>
        <row r="18">
          <cell r="A18" t="str">
            <v>101</v>
          </cell>
          <cell r="B18">
            <v>1014</v>
          </cell>
          <cell r="C18" t="str">
            <v>Transferforderungen</v>
          </cell>
          <cell r="D18">
            <v>0</v>
          </cell>
          <cell r="E18">
            <v>0</v>
          </cell>
        </row>
        <row r="19">
          <cell r="A19" t="str">
            <v>101</v>
          </cell>
          <cell r="B19">
            <v>1015</v>
          </cell>
          <cell r="C19" t="str">
            <v>Interne Kontokorrente</v>
          </cell>
          <cell r="D19">
            <v>0</v>
          </cell>
          <cell r="E19">
            <v>0</v>
          </cell>
        </row>
        <row r="20">
          <cell r="A20" t="str">
            <v>101</v>
          </cell>
          <cell r="B20">
            <v>1016</v>
          </cell>
          <cell r="C20" t="str">
            <v>Vorschüsse für vorläufige Verwaltungsausgaben</v>
          </cell>
          <cell r="D20">
            <v>0</v>
          </cell>
          <cell r="E20">
            <v>0</v>
          </cell>
        </row>
        <row r="21">
          <cell r="A21" t="str">
            <v>101</v>
          </cell>
          <cell r="B21">
            <v>1019</v>
          </cell>
          <cell r="C21" t="str">
            <v>Übrige Forderungen</v>
          </cell>
          <cell r="D21">
            <v>0</v>
          </cell>
          <cell r="E21">
            <v>0</v>
          </cell>
        </row>
        <row r="22">
          <cell r="A22" t="str">
            <v>10</v>
          </cell>
          <cell r="B22">
            <v>102</v>
          </cell>
          <cell r="C22" t="str">
            <v>Kurzfristige Finanzanlagen</v>
          </cell>
          <cell r="D22">
            <v>0</v>
          </cell>
          <cell r="E22">
            <v>0</v>
          </cell>
        </row>
        <row r="23">
          <cell r="A23" t="str">
            <v>102</v>
          </cell>
          <cell r="B23">
            <v>1020</v>
          </cell>
          <cell r="C23" t="str">
            <v>Kurzfristige Darlehen</v>
          </cell>
          <cell r="D23">
            <v>0</v>
          </cell>
          <cell r="E23">
            <v>0</v>
          </cell>
        </row>
        <row r="24">
          <cell r="A24" t="str">
            <v>102</v>
          </cell>
          <cell r="B24">
            <v>1022</v>
          </cell>
          <cell r="C24" t="str">
            <v>Verzinsliche Anlagen</v>
          </cell>
          <cell r="D24">
            <v>0</v>
          </cell>
          <cell r="E24">
            <v>0</v>
          </cell>
        </row>
        <row r="25">
          <cell r="A25" t="str">
            <v>102</v>
          </cell>
          <cell r="B25">
            <v>1023</v>
          </cell>
          <cell r="C25" t="str">
            <v>Festgelder</v>
          </cell>
          <cell r="D25">
            <v>0</v>
          </cell>
          <cell r="E25">
            <v>0</v>
          </cell>
        </row>
        <row r="26">
          <cell r="A26" t="str">
            <v>102</v>
          </cell>
          <cell r="B26">
            <v>1029</v>
          </cell>
          <cell r="C26" t="str">
            <v>Übrige kurzfristige Finanzanlagen</v>
          </cell>
          <cell r="D26">
            <v>0</v>
          </cell>
          <cell r="E26">
            <v>0</v>
          </cell>
        </row>
        <row r="27">
          <cell r="A27" t="str">
            <v>10</v>
          </cell>
          <cell r="B27">
            <v>104</v>
          </cell>
          <cell r="C27" t="str">
            <v>Aktive Rechnungsabgrenzungen</v>
          </cell>
          <cell r="D27">
            <v>0</v>
          </cell>
          <cell r="E27">
            <v>0</v>
          </cell>
        </row>
        <row r="28">
          <cell r="A28" t="str">
            <v>104</v>
          </cell>
          <cell r="B28">
            <v>1040</v>
          </cell>
          <cell r="C28" t="str">
            <v>Personalaufwand</v>
          </cell>
          <cell r="D28">
            <v>0</v>
          </cell>
          <cell r="E28">
            <v>0</v>
          </cell>
        </row>
        <row r="29">
          <cell r="A29" t="str">
            <v>104</v>
          </cell>
          <cell r="B29">
            <v>1041</v>
          </cell>
          <cell r="C29" t="str">
            <v>Sach- und übriger Betriebsaufwand</v>
          </cell>
          <cell r="D29">
            <v>0</v>
          </cell>
          <cell r="E29">
            <v>0</v>
          </cell>
        </row>
        <row r="30">
          <cell r="A30" t="str">
            <v>104</v>
          </cell>
          <cell r="B30">
            <v>1042</v>
          </cell>
          <cell r="C30" t="str">
            <v>Steuern</v>
          </cell>
          <cell r="D30">
            <v>0</v>
          </cell>
          <cell r="E30">
            <v>0</v>
          </cell>
        </row>
        <row r="31">
          <cell r="A31" t="str">
            <v>104</v>
          </cell>
          <cell r="B31">
            <v>1043</v>
          </cell>
          <cell r="C31" t="str">
            <v>Transfers der Erfolgsrechnung</v>
          </cell>
          <cell r="D31">
            <v>0</v>
          </cell>
          <cell r="E31">
            <v>0</v>
          </cell>
        </row>
        <row r="32">
          <cell r="A32" t="str">
            <v>104</v>
          </cell>
          <cell r="B32">
            <v>1044</v>
          </cell>
          <cell r="C32" t="str">
            <v>Finanzaufwand / Finanzertrag</v>
          </cell>
          <cell r="D32">
            <v>0</v>
          </cell>
          <cell r="E32">
            <v>0</v>
          </cell>
        </row>
        <row r="33">
          <cell r="A33" t="str">
            <v>104</v>
          </cell>
          <cell r="B33">
            <v>1045</v>
          </cell>
          <cell r="C33" t="str">
            <v>Übriger betrieblicher Ertrag</v>
          </cell>
          <cell r="D33">
            <v>0</v>
          </cell>
          <cell r="E33">
            <v>0</v>
          </cell>
        </row>
        <row r="34">
          <cell r="A34" t="str">
            <v>104</v>
          </cell>
          <cell r="B34">
            <v>1046</v>
          </cell>
          <cell r="C34" t="str">
            <v>Aktive Rechnungsabgrenzungen Investitionsrechnung</v>
          </cell>
          <cell r="D34">
            <v>0</v>
          </cell>
          <cell r="E34">
            <v>0</v>
          </cell>
        </row>
        <row r="35">
          <cell r="A35" t="str">
            <v>104</v>
          </cell>
          <cell r="B35">
            <v>1049</v>
          </cell>
          <cell r="C35" t="str">
            <v>Übrige aktive Rechnungsabgrenzungen Erfolgsrechnung</v>
          </cell>
          <cell r="D35">
            <v>0</v>
          </cell>
          <cell r="E35">
            <v>0</v>
          </cell>
        </row>
        <row r="36">
          <cell r="A36" t="str">
            <v>10</v>
          </cell>
          <cell r="B36">
            <v>106</v>
          </cell>
          <cell r="C36" t="str">
            <v>Vorräte und angefangene Arbeiten</v>
          </cell>
          <cell r="D36">
            <v>0</v>
          </cell>
          <cell r="E36">
            <v>0</v>
          </cell>
        </row>
        <row r="37">
          <cell r="A37" t="str">
            <v>106</v>
          </cell>
          <cell r="B37">
            <v>1060</v>
          </cell>
          <cell r="C37" t="str">
            <v>Handelswaren</v>
          </cell>
          <cell r="D37">
            <v>0</v>
          </cell>
          <cell r="E37">
            <v>0</v>
          </cell>
        </row>
        <row r="38">
          <cell r="A38" t="str">
            <v>106</v>
          </cell>
          <cell r="B38">
            <v>1061</v>
          </cell>
          <cell r="C38" t="str">
            <v>Roh- und Hilfsmaterial</v>
          </cell>
          <cell r="D38">
            <v>0</v>
          </cell>
          <cell r="E38">
            <v>0</v>
          </cell>
        </row>
        <row r="39">
          <cell r="A39" t="str">
            <v>106</v>
          </cell>
          <cell r="B39">
            <v>1062</v>
          </cell>
          <cell r="C39" t="str">
            <v>Halb- und Fertigfabrikate</v>
          </cell>
          <cell r="D39">
            <v>0</v>
          </cell>
          <cell r="E39">
            <v>0</v>
          </cell>
        </row>
        <row r="40">
          <cell r="A40" t="str">
            <v>106</v>
          </cell>
          <cell r="B40">
            <v>1063</v>
          </cell>
          <cell r="C40" t="str">
            <v>Angefangene Arbeiten</v>
          </cell>
          <cell r="D40">
            <v>0</v>
          </cell>
          <cell r="E40">
            <v>0</v>
          </cell>
        </row>
        <row r="41">
          <cell r="A41" t="str">
            <v>106</v>
          </cell>
          <cell r="B41">
            <v>1068</v>
          </cell>
          <cell r="C41" t="str">
            <v>Geleistete Anzahlungen</v>
          </cell>
          <cell r="D41">
            <v>0</v>
          </cell>
          <cell r="E41">
            <v>0</v>
          </cell>
        </row>
        <row r="42">
          <cell r="A42" t="str">
            <v>10</v>
          </cell>
          <cell r="B42">
            <v>107</v>
          </cell>
          <cell r="C42" t="str">
            <v>Finanzanlagen</v>
          </cell>
          <cell r="D42">
            <v>0</v>
          </cell>
          <cell r="E42">
            <v>0</v>
          </cell>
        </row>
        <row r="43">
          <cell r="A43" t="str">
            <v>107</v>
          </cell>
          <cell r="B43">
            <v>1070</v>
          </cell>
          <cell r="C43" t="str">
            <v>Aktien und Anteilscheine</v>
          </cell>
          <cell r="D43">
            <v>0</v>
          </cell>
          <cell r="E43">
            <v>0</v>
          </cell>
        </row>
        <row r="44">
          <cell r="A44" t="str">
            <v>107</v>
          </cell>
          <cell r="B44">
            <v>1071</v>
          </cell>
          <cell r="C44" t="str">
            <v>Verzinsliche Anlagen</v>
          </cell>
          <cell r="D44">
            <v>0</v>
          </cell>
          <cell r="E44">
            <v>0</v>
          </cell>
        </row>
        <row r="45">
          <cell r="A45" t="str">
            <v>107</v>
          </cell>
          <cell r="B45">
            <v>1072</v>
          </cell>
          <cell r="C45" t="str">
            <v>Langfristige Forderungen</v>
          </cell>
          <cell r="D45">
            <v>0</v>
          </cell>
          <cell r="E45">
            <v>0</v>
          </cell>
        </row>
        <row r="46">
          <cell r="A46" t="str">
            <v>107</v>
          </cell>
          <cell r="B46">
            <v>1079</v>
          </cell>
          <cell r="C46" t="str">
            <v>Übrige langfristige Finanzanlagen</v>
          </cell>
          <cell r="D46">
            <v>0</v>
          </cell>
          <cell r="E46">
            <v>0</v>
          </cell>
        </row>
        <row r="47">
          <cell r="A47" t="str">
            <v>10</v>
          </cell>
          <cell r="B47">
            <v>108</v>
          </cell>
          <cell r="C47" t="str">
            <v>Sachanlagen FV</v>
          </cell>
          <cell r="D47">
            <v>0</v>
          </cell>
          <cell r="E47">
            <v>0</v>
          </cell>
        </row>
        <row r="48">
          <cell r="A48" t="str">
            <v>108</v>
          </cell>
          <cell r="B48">
            <v>1080</v>
          </cell>
          <cell r="C48" t="str">
            <v>Grundstücke FV</v>
          </cell>
          <cell r="D48">
            <v>0</v>
          </cell>
          <cell r="E48">
            <v>0</v>
          </cell>
        </row>
        <row r="49">
          <cell r="A49" t="str">
            <v>108</v>
          </cell>
          <cell r="B49">
            <v>1084</v>
          </cell>
          <cell r="C49" t="str">
            <v>Gebäude FV</v>
          </cell>
          <cell r="D49">
            <v>0</v>
          </cell>
          <cell r="E49">
            <v>0</v>
          </cell>
        </row>
        <row r="50">
          <cell r="A50" t="str">
            <v>108</v>
          </cell>
          <cell r="B50">
            <v>1086</v>
          </cell>
          <cell r="C50" t="str">
            <v>Mobilien FV</v>
          </cell>
          <cell r="D50">
            <v>0</v>
          </cell>
          <cell r="E50">
            <v>0</v>
          </cell>
        </row>
        <row r="51">
          <cell r="A51" t="str">
            <v>108</v>
          </cell>
          <cell r="B51">
            <v>1087</v>
          </cell>
          <cell r="C51" t="str">
            <v>Anlagen im Bau FV</v>
          </cell>
          <cell r="D51">
            <v>0</v>
          </cell>
          <cell r="E51">
            <v>0</v>
          </cell>
        </row>
        <row r="52">
          <cell r="A52" t="str">
            <v>108</v>
          </cell>
          <cell r="B52">
            <v>1088</v>
          </cell>
          <cell r="C52" t="str">
            <v>Anzahlungen FV</v>
          </cell>
          <cell r="D52">
            <v>0</v>
          </cell>
          <cell r="E52">
            <v>0</v>
          </cell>
        </row>
        <row r="53">
          <cell r="A53" t="str">
            <v>108</v>
          </cell>
          <cell r="B53">
            <v>1089</v>
          </cell>
          <cell r="C53" t="str">
            <v>Übrige Sachanlagen FV</v>
          </cell>
          <cell r="D53">
            <v>0</v>
          </cell>
          <cell r="E53">
            <v>0</v>
          </cell>
        </row>
        <row r="54">
          <cell r="A54" t="str">
            <v>10</v>
          </cell>
          <cell r="B54">
            <v>109</v>
          </cell>
          <cell r="C54" t="str">
            <v>Forderungen gegenüber Spezialfinanzierungen und Fonds im Fremdkapital</v>
          </cell>
          <cell r="D54">
            <v>0</v>
          </cell>
          <cell r="E54">
            <v>0</v>
          </cell>
        </row>
        <row r="55">
          <cell r="A55" t="str">
            <v>109</v>
          </cell>
          <cell r="B55">
            <v>1090</v>
          </cell>
          <cell r="C55" t="str">
            <v>Forderungen gegenüber Spezialfinanzierungen im FK</v>
          </cell>
          <cell r="D55">
            <v>0</v>
          </cell>
          <cell r="E55">
            <v>0</v>
          </cell>
        </row>
        <row r="56">
          <cell r="A56" t="str">
            <v>109</v>
          </cell>
          <cell r="B56">
            <v>1091</v>
          </cell>
          <cell r="C56" t="str">
            <v>Forderungen gegenüber Fonds im FK</v>
          </cell>
          <cell r="D56">
            <v>0</v>
          </cell>
          <cell r="E56">
            <v>0</v>
          </cell>
        </row>
        <row r="57">
          <cell r="A57" t="str">
            <v>1</v>
          </cell>
          <cell r="B57">
            <v>14</v>
          </cell>
          <cell r="C57" t="str">
            <v>Verwaltungsvermögen</v>
          </cell>
          <cell r="D57">
            <v>0</v>
          </cell>
          <cell r="E57">
            <v>0</v>
          </cell>
        </row>
        <row r="58">
          <cell r="A58" t="str">
            <v>14</v>
          </cell>
          <cell r="B58">
            <v>140</v>
          </cell>
          <cell r="C58" t="str">
            <v>Sachanlagen VV</v>
          </cell>
          <cell r="D58">
            <v>0</v>
          </cell>
          <cell r="E58">
            <v>0</v>
          </cell>
        </row>
        <row r="59">
          <cell r="A59" t="str">
            <v>140</v>
          </cell>
          <cell r="B59">
            <v>1400</v>
          </cell>
          <cell r="C59" t="str">
            <v>Grundstücke VV unüberbaut</v>
          </cell>
          <cell r="D59">
            <v>0</v>
          </cell>
          <cell r="E59">
            <v>0</v>
          </cell>
        </row>
        <row r="60">
          <cell r="A60" t="str">
            <v>140</v>
          </cell>
          <cell r="B60">
            <v>1401</v>
          </cell>
          <cell r="C60" t="str">
            <v>Strassen / Verkehrswege</v>
          </cell>
          <cell r="D60">
            <v>0</v>
          </cell>
          <cell r="E60">
            <v>0</v>
          </cell>
        </row>
        <row r="61">
          <cell r="A61" t="str">
            <v>140</v>
          </cell>
          <cell r="B61">
            <v>1402</v>
          </cell>
          <cell r="C61" t="str">
            <v>Wasserbau</v>
          </cell>
          <cell r="D61">
            <v>0</v>
          </cell>
          <cell r="E61">
            <v>0</v>
          </cell>
        </row>
        <row r="62">
          <cell r="A62" t="str">
            <v>140</v>
          </cell>
          <cell r="B62">
            <v>1403</v>
          </cell>
          <cell r="C62" t="str">
            <v>Übrige Tiefbauten</v>
          </cell>
          <cell r="D62">
            <v>0</v>
          </cell>
          <cell r="E62">
            <v>0</v>
          </cell>
        </row>
        <row r="63">
          <cell r="A63" t="str">
            <v>140</v>
          </cell>
          <cell r="B63">
            <v>1404</v>
          </cell>
          <cell r="C63" t="str">
            <v>Hochbauten</v>
          </cell>
          <cell r="D63">
            <v>0</v>
          </cell>
          <cell r="E63">
            <v>0</v>
          </cell>
        </row>
        <row r="64">
          <cell r="A64" t="str">
            <v>140</v>
          </cell>
          <cell r="B64">
            <v>1405</v>
          </cell>
          <cell r="C64" t="str">
            <v>Waldungen</v>
          </cell>
          <cell r="D64">
            <v>0</v>
          </cell>
          <cell r="E64">
            <v>0</v>
          </cell>
        </row>
        <row r="65">
          <cell r="A65" t="str">
            <v>140</v>
          </cell>
          <cell r="B65">
            <v>1406</v>
          </cell>
          <cell r="C65" t="str">
            <v>Mobilien VV</v>
          </cell>
          <cell r="D65">
            <v>0</v>
          </cell>
          <cell r="E65">
            <v>0</v>
          </cell>
        </row>
        <row r="66">
          <cell r="A66" t="str">
            <v>140</v>
          </cell>
          <cell r="B66">
            <v>1407</v>
          </cell>
          <cell r="C66" t="str">
            <v>Anlagen im Bau VV</v>
          </cell>
          <cell r="D66">
            <v>0</v>
          </cell>
          <cell r="E66">
            <v>0</v>
          </cell>
        </row>
        <row r="67">
          <cell r="A67" t="str">
            <v>140</v>
          </cell>
          <cell r="B67">
            <v>1409</v>
          </cell>
          <cell r="C67" t="str">
            <v>Übrige Sachanlagen</v>
          </cell>
          <cell r="D67">
            <v>0</v>
          </cell>
          <cell r="E67">
            <v>0</v>
          </cell>
        </row>
        <row r="68">
          <cell r="A68" t="str">
            <v>14</v>
          </cell>
          <cell r="B68">
            <v>142</v>
          </cell>
          <cell r="C68" t="str">
            <v>Immaterielle Anlagen</v>
          </cell>
          <cell r="D68">
            <v>0</v>
          </cell>
          <cell r="E68">
            <v>0</v>
          </cell>
        </row>
        <row r="69">
          <cell r="A69" t="str">
            <v>142</v>
          </cell>
          <cell r="B69">
            <v>1420</v>
          </cell>
          <cell r="C69" t="str">
            <v>Software</v>
          </cell>
          <cell r="D69">
            <v>0</v>
          </cell>
          <cell r="E69">
            <v>0</v>
          </cell>
        </row>
        <row r="70">
          <cell r="A70" t="str">
            <v>142</v>
          </cell>
          <cell r="B70">
            <v>1421</v>
          </cell>
          <cell r="C70" t="str">
            <v>Lizenzen, Nutzungsrechte, Markenrechte</v>
          </cell>
          <cell r="D70">
            <v>0</v>
          </cell>
          <cell r="E70">
            <v>0</v>
          </cell>
        </row>
        <row r="71">
          <cell r="A71" t="str">
            <v>142</v>
          </cell>
          <cell r="B71">
            <v>1427</v>
          </cell>
          <cell r="C71" t="str">
            <v>Immaterielle Anlagen in Realisierung</v>
          </cell>
          <cell r="D71">
            <v>0</v>
          </cell>
          <cell r="E71">
            <v>0</v>
          </cell>
        </row>
        <row r="72">
          <cell r="A72" t="str">
            <v>142</v>
          </cell>
          <cell r="B72">
            <v>1429</v>
          </cell>
          <cell r="C72" t="str">
            <v>Übrige immaterielle Anlagen</v>
          </cell>
          <cell r="D72">
            <v>0</v>
          </cell>
          <cell r="E72">
            <v>0</v>
          </cell>
        </row>
        <row r="73">
          <cell r="A73" t="str">
            <v>14</v>
          </cell>
          <cell r="B73">
            <v>144</v>
          </cell>
          <cell r="C73" t="str">
            <v>Darlehen</v>
          </cell>
          <cell r="D73">
            <v>0</v>
          </cell>
          <cell r="E73">
            <v>0</v>
          </cell>
        </row>
        <row r="74">
          <cell r="A74" t="str">
            <v>144</v>
          </cell>
          <cell r="B74">
            <v>1440</v>
          </cell>
          <cell r="C74" t="str">
            <v>Darlehen an Bund</v>
          </cell>
          <cell r="D74">
            <v>0</v>
          </cell>
          <cell r="E74">
            <v>0</v>
          </cell>
        </row>
        <row r="75">
          <cell r="A75" t="str">
            <v>144</v>
          </cell>
          <cell r="B75">
            <v>1441</v>
          </cell>
          <cell r="C75" t="str">
            <v>Darlehen an Kantone und Konkordate</v>
          </cell>
          <cell r="D75">
            <v>0</v>
          </cell>
          <cell r="E75">
            <v>0</v>
          </cell>
        </row>
        <row r="76">
          <cell r="A76" t="str">
            <v>144</v>
          </cell>
          <cell r="B76">
            <v>1442</v>
          </cell>
          <cell r="C76" t="str">
            <v>Darlehen an Gemeinden und Gemeindezweckverbände</v>
          </cell>
          <cell r="D76">
            <v>0</v>
          </cell>
          <cell r="E76">
            <v>0</v>
          </cell>
        </row>
        <row r="77">
          <cell r="A77" t="str">
            <v>144</v>
          </cell>
          <cell r="B77">
            <v>1443</v>
          </cell>
          <cell r="C77" t="str">
            <v>Darlehen an öffentliche Sozialversicherungen</v>
          </cell>
          <cell r="D77">
            <v>0</v>
          </cell>
          <cell r="E77">
            <v>0</v>
          </cell>
        </row>
        <row r="78">
          <cell r="A78" t="str">
            <v>144</v>
          </cell>
          <cell r="B78">
            <v>1444</v>
          </cell>
          <cell r="C78" t="str">
            <v>Darlehen an öffentliche Unternehmungen</v>
          </cell>
          <cell r="D78">
            <v>0</v>
          </cell>
          <cell r="E78">
            <v>0</v>
          </cell>
        </row>
        <row r="79">
          <cell r="A79" t="str">
            <v>144</v>
          </cell>
          <cell r="B79">
            <v>1445</v>
          </cell>
          <cell r="C79" t="str">
            <v>Darlehen an private Unternehmungen</v>
          </cell>
          <cell r="D79">
            <v>0</v>
          </cell>
          <cell r="E79">
            <v>0</v>
          </cell>
        </row>
        <row r="80">
          <cell r="A80" t="str">
            <v>144</v>
          </cell>
          <cell r="B80">
            <v>1446</v>
          </cell>
          <cell r="C80" t="str">
            <v>Darlehen an private Organisationen ohne Erwerbszweck</v>
          </cell>
          <cell r="D80">
            <v>0</v>
          </cell>
          <cell r="E80">
            <v>0</v>
          </cell>
        </row>
        <row r="81">
          <cell r="A81" t="str">
            <v>144</v>
          </cell>
          <cell r="B81">
            <v>1447</v>
          </cell>
          <cell r="C81" t="str">
            <v>Darlehen an private Haushalte</v>
          </cell>
          <cell r="D81">
            <v>0</v>
          </cell>
          <cell r="E81">
            <v>0</v>
          </cell>
        </row>
        <row r="82">
          <cell r="A82" t="str">
            <v>144</v>
          </cell>
          <cell r="B82">
            <v>1448</v>
          </cell>
          <cell r="C82" t="str">
            <v>Darlehen an das Ausland</v>
          </cell>
          <cell r="D82">
            <v>0</v>
          </cell>
          <cell r="E82">
            <v>0</v>
          </cell>
        </row>
        <row r="83">
          <cell r="A83" t="str">
            <v>14</v>
          </cell>
          <cell r="B83">
            <v>145</v>
          </cell>
          <cell r="C83" t="str">
            <v>Beteiligungen, Grundkapitalien</v>
          </cell>
          <cell r="D83">
            <v>0</v>
          </cell>
          <cell r="E83">
            <v>0</v>
          </cell>
        </row>
        <row r="84">
          <cell r="A84" t="str">
            <v>145</v>
          </cell>
          <cell r="B84">
            <v>1450</v>
          </cell>
          <cell r="C84" t="str">
            <v>Beteiligungen am Bund</v>
          </cell>
          <cell r="D84">
            <v>0</v>
          </cell>
          <cell r="E84">
            <v>0</v>
          </cell>
        </row>
        <row r="85">
          <cell r="A85" t="str">
            <v>145</v>
          </cell>
          <cell r="B85">
            <v>1451</v>
          </cell>
          <cell r="C85" t="str">
            <v>Beteiligungen an Kantonen und Konkordaten</v>
          </cell>
          <cell r="D85">
            <v>0</v>
          </cell>
          <cell r="E85">
            <v>0</v>
          </cell>
        </row>
        <row r="86">
          <cell r="A86" t="str">
            <v>145</v>
          </cell>
          <cell r="B86">
            <v>1452</v>
          </cell>
          <cell r="C86" t="str">
            <v>Beteiligungen an Gemeinden und Gemeindezweckverbänden</v>
          </cell>
          <cell r="D86">
            <v>0</v>
          </cell>
          <cell r="E86">
            <v>0</v>
          </cell>
        </row>
        <row r="87">
          <cell r="A87" t="str">
            <v>145</v>
          </cell>
          <cell r="B87">
            <v>1453</v>
          </cell>
          <cell r="C87" t="str">
            <v>Beteiligungen an öffentlichen Sozialversicherungen</v>
          </cell>
          <cell r="D87">
            <v>0</v>
          </cell>
          <cell r="E87">
            <v>0</v>
          </cell>
        </row>
        <row r="88">
          <cell r="A88" t="str">
            <v>145</v>
          </cell>
          <cell r="B88">
            <v>1454</v>
          </cell>
          <cell r="C88" t="str">
            <v>Beteiligungen an öffentlichen Unternehmungen</v>
          </cell>
          <cell r="D88">
            <v>0</v>
          </cell>
          <cell r="E88">
            <v>0</v>
          </cell>
        </row>
        <row r="89">
          <cell r="A89" t="str">
            <v>145</v>
          </cell>
          <cell r="B89">
            <v>1455</v>
          </cell>
          <cell r="C89" t="str">
            <v>Beteiligungen an privaten Unternehmungen</v>
          </cell>
          <cell r="D89">
            <v>0</v>
          </cell>
          <cell r="E89">
            <v>0</v>
          </cell>
        </row>
        <row r="90">
          <cell r="A90" t="str">
            <v>145</v>
          </cell>
          <cell r="B90">
            <v>1456</v>
          </cell>
          <cell r="C90" t="str">
            <v>Beteiligungen an privaten Organisationen ohne Erwerbszweck</v>
          </cell>
          <cell r="D90">
            <v>0</v>
          </cell>
          <cell r="E90">
            <v>0</v>
          </cell>
        </row>
        <row r="91">
          <cell r="A91" t="str">
            <v>145</v>
          </cell>
          <cell r="B91">
            <v>1457</v>
          </cell>
          <cell r="C91" t="str">
            <v>Beteiligungen an privaten Haushalten</v>
          </cell>
          <cell r="D91">
            <v>0</v>
          </cell>
          <cell r="E91">
            <v>0</v>
          </cell>
        </row>
        <row r="92">
          <cell r="A92" t="str">
            <v>145</v>
          </cell>
          <cell r="B92">
            <v>1458</v>
          </cell>
          <cell r="C92" t="str">
            <v>Beteiligungen im Ausland</v>
          </cell>
          <cell r="D92">
            <v>0</v>
          </cell>
          <cell r="E92">
            <v>0</v>
          </cell>
        </row>
        <row r="93">
          <cell r="A93" t="str">
            <v>14</v>
          </cell>
          <cell r="B93">
            <v>146</v>
          </cell>
          <cell r="C93" t="str">
            <v>Investitionsbeiträge</v>
          </cell>
          <cell r="D93">
            <v>0</v>
          </cell>
          <cell r="E93">
            <v>0</v>
          </cell>
        </row>
        <row r="94">
          <cell r="A94" t="str">
            <v>146</v>
          </cell>
          <cell r="B94">
            <v>1460</v>
          </cell>
          <cell r="C94" t="str">
            <v>Investitionsbeiträge an Bund</v>
          </cell>
          <cell r="D94">
            <v>0</v>
          </cell>
          <cell r="E94">
            <v>0</v>
          </cell>
        </row>
        <row r="95">
          <cell r="A95" t="str">
            <v>146</v>
          </cell>
          <cell r="B95">
            <v>1461</v>
          </cell>
          <cell r="C95" t="str">
            <v>Investitionsbeiträge an Kantone und Konkordate</v>
          </cell>
          <cell r="D95">
            <v>0</v>
          </cell>
          <cell r="E95">
            <v>0</v>
          </cell>
        </row>
        <row r="96">
          <cell r="A96" t="str">
            <v>146</v>
          </cell>
          <cell r="B96">
            <v>1462</v>
          </cell>
          <cell r="C96" t="str">
            <v>Investitionsbeiträge an Gemeinden und Gemeindezweckverbände</v>
          </cell>
          <cell r="D96">
            <v>0</v>
          </cell>
          <cell r="E96">
            <v>0</v>
          </cell>
        </row>
        <row r="97">
          <cell r="A97" t="str">
            <v>146</v>
          </cell>
          <cell r="B97">
            <v>1463</v>
          </cell>
          <cell r="C97" t="str">
            <v>Investitionsbeiträge an öffentliche Sozialversicherungen</v>
          </cell>
          <cell r="D97">
            <v>0</v>
          </cell>
          <cell r="E97">
            <v>0</v>
          </cell>
        </row>
        <row r="98">
          <cell r="A98" t="str">
            <v>146</v>
          </cell>
          <cell r="B98">
            <v>1464</v>
          </cell>
          <cell r="C98" t="str">
            <v>Investitionsbeiträge an öffentliche Unternehmungen</v>
          </cell>
          <cell r="D98">
            <v>0</v>
          </cell>
          <cell r="E98">
            <v>0</v>
          </cell>
        </row>
        <row r="99">
          <cell r="A99" t="str">
            <v>146</v>
          </cell>
          <cell r="B99">
            <v>1465</v>
          </cell>
          <cell r="C99" t="str">
            <v>Investitionsbeiträge an private Unternehmungen</v>
          </cell>
          <cell r="D99">
            <v>0</v>
          </cell>
          <cell r="E99">
            <v>0</v>
          </cell>
        </row>
        <row r="100">
          <cell r="A100" t="str">
            <v>146</v>
          </cell>
          <cell r="B100">
            <v>1466</v>
          </cell>
          <cell r="C100" t="str">
            <v>Investitionsbeiträge an private Organisationen ohne Erwerbszweck</v>
          </cell>
          <cell r="D100">
            <v>0</v>
          </cell>
          <cell r="E100">
            <v>0</v>
          </cell>
        </row>
        <row r="101">
          <cell r="A101" t="str">
            <v>146</v>
          </cell>
          <cell r="B101">
            <v>1467</v>
          </cell>
          <cell r="C101" t="str">
            <v>Investitionsbeiträge an private Haushalte</v>
          </cell>
          <cell r="D101">
            <v>0</v>
          </cell>
          <cell r="E101">
            <v>0</v>
          </cell>
        </row>
        <row r="102">
          <cell r="A102" t="str">
            <v>146</v>
          </cell>
          <cell r="B102">
            <v>1468</v>
          </cell>
          <cell r="C102" t="str">
            <v>Investitionsbeiträge an das Ausland</v>
          </cell>
          <cell r="D102">
            <v>0</v>
          </cell>
          <cell r="E102">
            <v>0</v>
          </cell>
        </row>
        <row r="103">
          <cell r="A103" t="str">
            <v>146</v>
          </cell>
          <cell r="B103">
            <v>1469</v>
          </cell>
          <cell r="C103" t="str">
            <v>Investitionsbeiträge an Anlagen im Bau</v>
          </cell>
          <cell r="D103">
            <v>0</v>
          </cell>
          <cell r="E103">
            <v>0</v>
          </cell>
        </row>
        <row r="104">
          <cell r="A104"/>
          <cell r="B104">
            <v>2</v>
          </cell>
          <cell r="C104" t="str">
            <v>Passiven</v>
          </cell>
          <cell r="D104">
            <v>0</v>
          </cell>
          <cell r="E104">
            <v>0</v>
          </cell>
        </row>
        <row r="105">
          <cell r="A105" t="str">
            <v>2</v>
          </cell>
          <cell r="B105">
            <v>20</v>
          </cell>
          <cell r="C105" t="str">
            <v>Fremdkapital</v>
          </cell>
          <cell r="D105">
            <v>0</v>
          </cell>
          <cell r="E105">
            <v>0</v>
          </cell>
        </row>
        <row r="106">
          <cell r="A106" t="str">
            <v>20</v>
          </cell>
          <cell r="B106">
            <v>200</v>
          </cell>
          <cell r="C106" t="str">
            <v>Laufende Verbindlichkeiten</v>
          </cell>
          <cell r="D106">
            <v>0</v>
          </cell>
          <cell r="E106">
            <v>0</v>
          </cell>
        </row>
        <row r="107">
          <cell r="A107" t="str">
            <v>200</v>
          </cell>
          <cell r="B107">
            <v>2000</v>
          </cell>
          <cell r="C107" t="str">
            <v>Laufende Verbindlichkeiten aus Lieferungen und Leistungen von Dritten</v>
          </cell>
          <cell r="D107">
            <v>0</v>
          </cell>
          <cell r="E107">
            <v>0</v>
          </cell>
        </row>
        <row r="108">
          <cell r="A108" t="str">
            <v>200</v>
          </cell>
          <cell r="B108">
            <v>2001</v>
          </cell>
          <cell r="C108" t="str">
            <v>Kontokorrente mit Dritten</v>
          </cell>
          <cell r="D108">
            <v>0</v>
          </cell>
          <cell r="E108">
            <v>0</v>
          </cell>
        </row>
        <row r="109">
          <cell r="A109" t="str">
            <v>200</v>
          </cell>
          <cell r="B109">
            <v>2002</v>
          </cell>
          <cell r="C109" t="str">
            <v>Steuern</v>
          </cell>
          <cell r="D109">
            <v>0</v>
          </cell>
          <cell r="E109">
            <v>0</v>
          </cell>
        </row>
        <row r="110">
          <cell r="A110" t="str">
            <v>200</v>
          </cell>
          <cell r="B110">
            <v>2003</v>
          </cell>
          <cell r="C110" t="str">
            <v>Erhaltene Anzahlungen von Dritten</v>
          </cell>
          <cell r="D110">
            <v>0</v>
          </cell>
          <cell r="E110">
            <v>0</v>
          </cell>
        </row>
        <row r="111">
          <cell r="A111" t="str">
            <v>200</v>
          </cell>
          <cell r="B111">
            <v>2004</v>
          </cell>
          <cell r="C111" t="str">
            <v>Transfer-Verbindlichkeiten</v>
          </cell>
          <cell r="D111">
            <v>0</v>
          </cell>
          <cell r="E111">
            <v>0</v>
          </cell>
        </row>
        <row r="112">
          <cell r="A112" t="str">
            <v>200</v>
          </cell>
          <cell r="B112">
            <v>2005</v>
          </cell>
          <cell r="C112" t="str">
            <v>Interne Kontokorrente</v>
          </cell>
          <cell r="D112">
            <v>0</v>
          </cell>
          <cell r="E112">
            <v>0</v>
          </cell>
        </row>
        <row r="113">
          <cell r="A113" t="str">
            <v>200</v>
          </cell>
          <cell r="B113">
            <v>2006</v>
          </cell>
          <cell r="C113" t="str">
            <v>Depotgelder und Kautionen</v>
          </cell>
          <cell r="D113">
            <v>0</v>
          </cell>
          <cell r="E113">
            <v>0</v>
          </cell>
        </row>
        <row r="114">
          <cell r="A114" t="str">
            <v>200</v>
          </cell>
          <cell r="B114">
            <v>2009</v>
          </cell>
          <cell r="C114" t="str">
            <v>Übrige laufende Verpflichtungen</v>
          </cell>
          <cell r="D114">
            <v>0</v>
          </cell>
          <cell r="E114">
            <v>0</v>
          </cell>
        </row>
        <row r="115">
          <cell r="A115" t="str">
            <v>20</v>
          </cell>
          <cell r="B115">
            <v>201</v>
          </cell>
          <cell r="C115" t="str">
            <v>Kurzfristige Finanzverbindlichkeiten</v>
          </cell>
          <cell r="D115">
            <v>0</v>
          </cell>
          <cell r="E115">
            <v>0</v>
          </cell>
        </row>
        <row r="116">
          <cell r="A116" t="str">
            <v>201</v>
          </cell>
          <cell r="B116">
            <v>2010</v>
          </cell>
          <cell r="C116" t="str">
            <v>Verbindlichkeiten gegenüber Finanzintermediären</v>
          </cell>
          <cell r="D116">
            <v>0</v>
          </cell>
          <cell r="E116">
            <v>0</v>
          </cell>
        </row>
        <row r="117">
          <cell r="A117" t="str">
            <v>201</v>
          </cell>
          <cell r="B117">
            <v>2011</v>
          </cell>
          <cell r="C117" t="str">
            <v>Verbindlichkeiten gegenüber Gemeinwesen und Gemeindezweckverbänden</v>
          </cell>
          <cell r="D117">
            <v>0</v>
          </cell>
          <cell r="E117">
            <v>0</v>
          </cell>
        </row>
        <row r="118">
          <cell r="A118" t="str">
            <v>201</v>
          </cell>
          <cell r="B118">
            <v>2012</v>
          </cell>
          <cell r="C118" t="str">
            <v>Verbindlichkeiten gegenüber konsolidierten Einheiten</v>
          </cell>
          <cell r="D118">
            <v>0</v>
          </cell>
          <cell r="E118">
            <v>0</v>
          </cell>
        </row>
        <row r="119">
          <cell r="A119" t="str">
            <v>201</v>
          </cell>
          <cell r="B119">
            <v>2013</v>
          </cell>
          <cell r="C119" t="str">
            <v>Verbindlichkeiten gegenüber selbständigen Einheiten</v>
          </cell>
          <cell r="D119">
            <v>0</v>
          </cell>
          <cell r="E119">
            <v>0</v>
          </cell>
        </row>
        <row r="120">
          <cell r="A120" t="str">
            <v>201</v>
          </cell>
          <cell r="B120">
            <v>2014</v>
          </cell>
          <cell r="C120" t="str">
            <v>Kurzfristiger Anteil langfristiger Verbindlichkeiten</v>
          </cell>
          <cell r="D120">
            <v>0</v>
          </cell>
          <cell r="E120">
            <v>0</v>
          </cell>
        </row>
        <row r="121">
          <cell r="A121" t="str">
            <v>201</v>
          </cell>
          <cell r="B121">
            <v>2015</v>
          </cell>
          <cell r="C121" t="str">
            <v>Kurzfristiger Anteil langfristiger Leasingverbindlichkeiten</v>
          </cell>
          <cell r="D121">
            <v>0</v>
          </cell>
          <cell r="E121">
            <v>0</v>
          </cell>
        </row>
        <row r="122">
          <cell r="A122" t="str">
            <v>201</v>
          </cell>
          <cell r="B122">
            <v>2016</v>
          </cell>
          <cell r="C122" t="str">
            <v>Derivative Finanzinstrumente</v>
          </cell>
          <cell r="D122">
            <v>0</v>
          </cell>
          <cell r="E122">
            <v>0</v>
          </cell>
        </row>
        <row r="123">
          <cell r="A123" t="str">
            <v>201</v>
          </cell>
          <cell r="B123">
            <v>2019</v>
          </cell>
          <cell r="C123" t="str">
            <v>Übrige kurzfristige Finanzverbindlichkeiten gegenüber Dritten</v>
          </cell>
          <cell r="D123">
            <v>0</v>
          </cell>
          <cell r="E123">
            <v>0</v>
          </cell>
        </row>
        <row r="124">
          <cell r="A124" t="str">
            <v>20</v>
          </cell>
          <cell r="B124">
            <v>204</v>
          </cell>
          <cell r="C124" t="str">
            <v>Passive Rechnungsabgrenzungen</v>
          </cell>
          <cell r="D124">
            <v>0</v>
          </cell>
          <cell r="E124">
            <v>0</v>
          </cell>
        </row>
        <row r="125">
          <cell r="A125" t="str">
            <v>204</v>
          </cell>
          <cell r="B125">
            <v>2040</v>
          </cell>
          <cell r="C125" t="str">
            <v>Personalaufwand</v>
          </cell>
          <cell r="D125">
            <v>0</v>
          </cell>
          <cell r="E125">
            <v>0</v>
          </cell>
        </row>
        <row r="126">
          <cell r="A126" t="str">
            <v>204</v>
          </cell>
          <cell r="B126">
            <v>2041</v>
          </cell>
          <cell r="C126" t="str">
            <v>Sach- und übriger Betriebsaufwand</v>
          </cell>
          <cell r="D126">
            <v>0</v>
          </cell>
          <cell r="E126">
            <v>0</v>
          </cell>
        </row>
        <row r="127">
          <cell r="A127" t="str">
            <v>204</v>
          </cell>
          <cell r="B127">
            <v>2042</v>
          </cell>
          <cell r="C127" t="str">
            <v>Steuern</v>
          </cell>
          <cell r="D127">
            <v>0</v>
          </cell>
          <cell r="E127">
            <v>0</v>
          </cell>
        </row>
        <row r="128">
          <cell r="A128" t="str">
            <v>204</v>
          </cell>
          <cell r="B128">
            <v>2043</v>
          </cell>
          <cell r="C128" t="str">
            <v>Transfers der Erfolgsrechnung</v>
          </cell>
          <cell r="D128">
            <v>0</v>
          </cell>
          <cell r="E128">
            <v>0</v>
          </cell>
        </row>
        <row r="129">
          <cell r="A129" t="str">
            <v>204</v>
          </cell>
          <cell r="B129">
            <v>2044</v>
          </cell>
          <cell r="C129" t="str">
            <v>Finanzaufwand / Finanzertrag</v>
          </cell>
          <cell r="D129">
            <v>0</v>
          </cell>
          <cell r="E129">
            <v>0</v>
          </cell>
        </row>
        <row r="130">
          <cell r="A130" t="str">
            <v>204</v>
          </cell>
          <cell r="B130">
            <v>2045</v>
          </cell>
          <cell r="C130" t="str">
            <v>Übriger betrieblicher Ertrag</v>
          </cell>
          <cell r="D130">
            <v>0</v>
          </cell>
          <cell r="E130">
            <v>0</v>
          </cell>
        </row>
        <row r="131">
          <cell r="A131" t="str">
            <v>204</v>
          </cell>
          <cell r="B131">
            <v>2046</v>
          </cell>
          <cell r="C131" t="str">
            <v>Passive Rechnungsabgrenzungen Investitionsrechnung</v>
          </cell>
          <cell r="D131">
            <v>0</v>
          </cell>
          <cell r="E131">
            <v>0</v>
          </cell>
        </row>
        <row r="132">
          <cell r="A132" t="str">
            <v>204</v>
          </cell>
          <cell r="B132">
            <v>2049</v>
          </cell>
          <cell r="C132" t="str">
            <v>Übrige passive Rechnungsabgrenzungen Erfolgsrechnung</v>
          </cell>
          <cell r="D132">
            <v>0</v>
          </cell>
          <cell r="E132">
            <v>0</v>
          </cell>
        </row>
        <row r="133">
          <cell r="A133" t="str">
            <v>20</v>
          </cell>
          <cell r="B133">
            <v>205</v>
          </cell>
          <cell r="C133" t="str">
            <v>Kurzfristige Rückstellungen</v>
          </cell>
          <cell r="D133">
            <v>0</v>
          </cell>
          <cell r="E133">
            <v>0</v>
          </cell>
        </row>
        <row r="134">
          <cell r="A134" t="str">
            <v>205</v>
          </cell>
          <cell r="B134">
            <v>2050</v>
          </cell>
          <cell r="C134" t="str">
            <v>Kurzfristige Rückstellungen aus Mehrleistungen des Personals</v>
          </cell>
          <cell r="D134">
            <v>0</v>
          </cell>
          <cell r="E134">
            <v>0</v>
          </cell>
        </row>
        <row r="135">
          <cell r="A135" t="str">
            <v>205</v>
          </cell>
          <cell r="B135">
            <v>2051</v>
          </cell>
          <cell r="C135" t="str">
            <v>Kurzfristige Rückstellungen für andere Ansprüche des Personals</v>
          </cell>
          <cell r="D135">
            <v>0</v>
          </cell>
          <cell r="E135">
            <v>0</v>
          </cell>
        </row>
        <row r="136">
          <cell r="A136" t="str">
            <v>205</v>
          </cell>
          <cell r="B136">
            <v>2052</v>
          </cell>
          <cell r="C136" t="str">
            <v>Kurzfristige Rückstellungen für Prozesse</v>
          </cell>
          <cell r="D136">
            <v>0</v>
          </cell>
          <cell r="E136">
            <v>0</v>
          </cell>
        </row>
        <row r="137">
          <cell r="A137" t="str">
            <v>205</v>
          </cell>
          <cell r="B137">
            <v>2053</v>
          </cell>
          <cell r="C137" t="str">
            <v>Kurzfristige Rückstellungen für nicht versicherte Schäden</v>
          </cell>
          <cell r="D137">
            <v>0</v>
          </cell>
          <cell r="E137">
            <v>0</v>
          </cell>
        </row>
        <row r="138">
          <cell r="A138" t="str">
            <v>205</v>
          </cell>
          <cell r="B138">
            <v>2054</v>
          </cell>
          <cell r="C138" t="str">
            <v>Kurzfristige Rückstellungen für Bürgschaften und Garantieleistungen</v>
          </cell>
          <cell r="D138">
            <v>0</v>
          </cell>
          <cell r="E138">
            <v>0</v>
          </cell>
        </row>
        <row r="139">
          <cell r="A139" t="str">
            <v>205</v>
          </cell>
          <cell r="B139">
            <v>2055</v>
          </cell>
          <cell r="C139" t="str">
            <v>Kurzfristige Rückstellungen übrige betriebliche Tätigkeit</v>
          </cell>
          <cell r="D139">
            <v>0</v>
          </cell>
          <cell r="E139">
            <v>0</v>
          </cell>
        </row>
        <row r="140">
          <cell r="A140" t="str">
            <v>205</v>
          </cell>
          <cell r="B140">
            <v>2056</v>
          </cell>
          <cell r="C140" t="str">
            <v>Kurzfristige Rückstellungen für Vorsorgeverpflichtungen</v>
          </cell>
          <cell r="D140">
            <v>0</v>
          </cell>
          <cell r="E140">
            <v>0</v>
          </cell>
        </row>
        <row r="141">
          <cell r="A141" t="str">
            <v>205</v>
          </cell>
          <cell r="B141">
            <v>2057</v>
          </cell>
          <cell r="C141" t="str">
            <v>Kurzfristige Rückstellungen für Finanzaufwand</v>
          </cell>
          <cell r="D141">
            <v>0</v>
          </cell>
          <cell r="E141">
            <v>0</v>
          </cell>
        </row>
        <row r="142">
          <cell r="A142" t="str">
            <v>205</v>
          </cell>
          <cell r="B142">
            <v>2058</v>
          </cell>
          <cell r="C142" t="str">
            <v>Kurzfristige Rückstellungen der Investitionsrechnung</v>
          </cell>
          <cell r="D142">
            <v>0</v>
          </cell>
          <cell r="E142">
            <v>0</v>
          </cell>
        </row>
        <row r="143">
          <cell r="A143" t="str">
            <v>205</v>
          </cell>
          <cell r="B143">
            <v>2059</v>
          </cell>
          <cell r="C143" t="str">
            <v>Übrige kurzfristige Rückstellungen</v>
          </cell>
          <cell r="D143">
            <v>0</v>
          </cell>
          <cell r="E143">
            <v>0</v>
          </cell>
        </row>
        <row r="144">
          <cell r="A144" t="str">
            <v>20</v>
          </cell>
          <cell r="B144">
            <v>206</v>
          </cell>
          <cell r="C144" t="str">
            <v>Langfristige Finanzverbindlichkeiten</v>
          </cell>
          <cell r="D144">
            <v>0</v>
          </cell>
          <cell r="E144">
            <v>0</v>
          </cell>
        </row>
        <row r="145">
          <cell r="A145" t="str">
            <v>206</v>
          </cell>
          <cell r="B145">
            <v>2060</v>
          </cell>
          <cell r="C145" t="str">
            <v>Hypotheken</v>
          </cell>
          <cell r="D145">
            <v>0</v>
          </cell>
          <cell r="E145">
            <v>0</v>
          </cell>
        </row>
        <row r="146">
          <cell r="A146" t="str">
            <v>206</v>
          </cell>
          <cell r="B146">
            <v>2062</v>
          </cell>
          <cell r="C146" t="str">
            <v>Kassascheine</v>
          </cell>
          <cell r="D146">
            <v>0</v>
          </cell>
          <cell r="E146">
            <v>0</v>
          </cell>
        </row>
        <row r="147">
          <cell r="A147" t="str">
            <v>206</v>
          </cell>
          <cell r="B147">
            <v>2063</v>
          </cell>
          <cell r="C147" t="str">
            <v>Anleihen</v>
          </cell>
          <cell r="D147">
            <v>0</v>
          </cell>
          <cell r="E147">
            <v>0</v>
          </cell>
        </row>
        <row r="148">
          <cell r="A148" t="str">
            <v>206</v>
          </cell>
          <cell r="B148">
            <v>2064</v>
          </cell>
          <cell r="C148" t="str">
            <v>Darlehen, Schuldscheine</v>
          </cell>
          <cell r="D148">
            <v>0</v>
          </cell>
          <cell r="E148">
            <v>0</v>
          </cell>
        </row>
        <row r="149">
          <cell r="A149" t="str">
            <v>206</v>
          </cell>
          <cell r="B149">
            <v>2067</v>
          </cell>
          <cell r="C149" t="str">
            <v>Leasingverträge</v>
          </cell>
          <cell r="D149">
            <v>0</v>
          </cell>
          <cell r="E149">
            <v>0</v>
          </cell>
        </row>
        <row r="150">
          <cell r="A150" t="str">
            <v>206</v>
          </cell>
          <cell r="B150">
            <v>2068</v>
          </cell>
          <cell r="C150" t="str">
            <v>Passivierte Investitionsbeiträge</v>
          </cell>
          <cell r="D150">
            <v>0</v>
          </cell>
          <cell r="E150">
            <v>0</v>
          </cell>
        </row>
        <row r="151">
          <cell r="A151" t="str">
            <v>206</v>
          </cell>
          <cell r="B151">
            <v>2069</v>
          </cell>
          <cell r="C151" t="str">
            <v>Übrige langfristige Finanzverbindlichkeiten</v>
          </cell>
          <cell r="D151">
            <v>0</v>
          </cell>
          <cell r="E151">
            <v>0</v>
          </cell>
        </row>
        <row r="152">
          <cell r="A152" t="str">
            <v>20</v>
          </cell>
          <cell r="B152">
            <v>208</v>
          </cell>
          <cell r="C152" t="str">
            <v>Langfristige Rückstellungen</v>
          </cell>
          <cell r="D152">
            <v>0</v>
          </cell>
          <cell r="E152">
            <v>0</v>
          </cell>
        </row>
        <row r="153">
          <cell r="A153" t="str">
            <v>208</v>
          </cell>
          <cell r="B153">
            <v>2081</v>
          </cell>
          <cell r="C153" t="str">
            <v>Rückstellungen für langfristige Ansprüche des Personals</v>
          </cell>
          <cell r="D153">
            <v>0</v>
          </cell>
          <cell r="E153">
            <v>0</v>
          </cell>
        </row>
        <row r="154">
          <cell r="A154" t="str">
            <v>208</v>
          </cell>
          <cell r="B154">
            <v>2082</v>
          </cell>
          <cell r="C154" t="str">
            <v>Rückstellungen für Prozesse</v>
          </cell>
          <cell r="D154">
            <v>0</v>
          </cell>
          <cell r="E154">
            <v>0</v>
          </cell>
        </row>
        <row r="155">
          <cell r="A155" t="str">
            <v>208</v>
          </cell>
          <cell r="B155">
            <v>2083</v>
          </cell>
          <cell r="C155" t="str">
            <v>Rückstellungen für nicht versicherte Schäden</v>
          </cell>
          <cell r="D155">
            <v>0</v>
          </cell>
          <cell r="E155">
            <v>0</v>
          </cell>
        </row>
        <row r="156">
          <cell r="A156" t="str">
            <v>208</v>
          </cell>
          <cell r="B156">
            <v>2084</v>
          </cell>
          <cell r="C156" t="str">
            <v>Rückstellungen für Bürgschaften und Garantieleistungen</v>
          </cell>
          <cell r="D156">
            <v>0</v>
          </cell>
          <cell r="E156">
            <v>0</v>
          </cell>
        </row>
        <row r="157">
          <cell r="A157" t="str">
            <v>208</v>
          </cell>
          <cell r="B157">
            <v>2085</v>
          </cell>
          <cell r="C157" t="str">
            <v>Rückstellungen aus übriger betrieblicher Tätigkeit</v>
          </cell>
          <cell r="D157">
            <v>0</v>
          </cell>
          <cell r="E157">
            <v>0</v>
          </cell>
        </row>
        <row r="158">
          <cell r="A158" t="str">
            <v>208</v>
          </cell>
          <cell r="B158">
            <v>2086</v>
          </cell>
          <cell r="C158" t="str">
            <v>Rückstellungen für Vorsorgeverpflichtungen</v>
          </cell>
          <cell r="D158">
            <v>0</v>
          </cell>
          <cell r="E158">
            <v>0</v>
          </cell>
        </row>
        <row r="159">
          <cell r="A159" t="str">
            <v>208</v>
          </cell>
          <cell r="B159">
            <v>2087</v>
          </cell>
          <cell r="C159" t="str">
            <v>Rückstellungen für Finanzaufwand</v>
          </cell>
          <cell r="D159">
            <v>0</v>
          </cell>
          <cell r="E159">
            <v>0</v>
          </cell>
        </row>
        <row r="160">
          <cell r="A160" t="str">
            <v>208</v>
          </cell>
          <cell r="B160">
            <v>2088</v>
          </cell>
          <cell r="C160" t="str">
            <v>Rückstellungen der Investitionsrechnung</v>
          </cell>
          <cell r="D160">
            <v>0</v>
          </cell>
          <cell r="E160">
            <v>0</v>
          </cell>
        </row>
        <row r="161">
          <cell r="A161" t="str">
            <v>208</v>
          </cell>
          <cell r="B161">
            <v>2089</v>
          </cell>
          <cell r="C161" t="str">
            <v>Übrige langfristige Rückstellungen der Erfolgsrechnung</v>
          </cell>
          <cell r="D161">
            <v>0</v>
          </cell>
          <cell r="E161">
            <v>0</v>
          </cell>
        </row>
        <row r="162">
          <cell r="A162" t="str">
            <v>20</v>
          </cell>
          <cell r="B162">
            <v>209</v>
          </cell>
          <cell r="C162" t="str">
            <v>Verbindlichkeiten gegenüber Spezialfinanzierungen und Fonds im Fremdkapital</v>
          </cell>
          <cell r="D162">
            <v>0</v>
          </cell>
          <cell r="E162">
            <v>0</v>
          </cell>
        </row>
        <row r="163">
          <cell r="A163" t="str">
            <v>209</v>
          </cell>
          <cell r="B163">
            <v>2090</v>
          </cell>
          <cell r="C163" t="str">
            <v>Verbindlichkeiten gegenüber Spezialfinanzierungen im FK</v>
          </cell>
          <cell r="D163">
            <v>0</v>
          </cell>
          <cell r="E163">
            <v>0</v>
          </cell>
        </row>
        <row r="164">
          <cell r="A164" t="str">
            <v>209</v>
          </cell>
          <cell r="B164">
            <v>2091</v>
          </cell>
          <cell r="C164" t="str">
            <v>Verbindlichkeiten gegenüber Fonds im FK</v>
          </cell>
          <cell r="D164">
            <v>0</v>
          </cell>
          <cell r="E164">
            <v>0</v>
          </cell>
        </row>
        <row r="165">
          <cell r="A165" t="str">
            <v>209</v>
          </cell>
          <cell r="B165">
            <v>2092</v>
          </cell>
          <cell r="C165" t="str">
            <v>Verbindlichkeiten gegenüber Legaten und Stiftungen ohne eigene Rechtspersönlichkeit im FK</v>
          </cell>
          <cell r="D165">
            <v>0</v>
          </cell>
          <cell r="E165">
            <v>0</v>
          </cell>
        </row>
        <row r="166">
          <cell r="A166" t="str">
            <v>2</v>
          </cell>
          <cell r="B166">
            <v>29</v>
          </cell>
          <cell r="C166" t="str">
            <v>Eigenkapital</v>
          </cell>
          <cell r="D166">
            <v>0</v>
          </cell>
          <cell r="E166">
            <v>0</v>
          </cell>
        </row>
        <row r="167">
          <cell r="A167" t="str">
            <v>29</v>
          </cell>
          <cell r="B167">
            <v>290</v>
          </cell>
          <cell r="C167" t="str">
            <v>Verpflichtungen (+) bzw. Vorschüsse (-) gegenüber Spezialfinanzierungen</v>
          </cell>
          <cell r="D167">
            <v>0</v>
          </cell>
          <cell r="E167">
            <v>0</v>
          </cell>
        </row>
        <row r="168">
          <cell r="A168" t="str">
            <v>290</v>
          </cell>
          <cell r="B168">
            <v>2900</v>
          </cell>
          <cell r="C168" t="str">
            <v>Spezialfinanzierungen im EK</v>
          </cell>
          <cell r="D168">
            <v>0</v>
          </cell>
          <cell r="E168">
            <v>0</v>
          </cell>
        </row>
        <row r="169">
          <cell r="A169" t="str">
            <v>29</v>
          </cell>
          <cell r="B169">
            <v>291</v>
          </cell>
          <cell r="C169" t="str">
            <v>Fonds</v>
          </cell>
          <cell r="D169">
            <v>0</v>
          </cell>
          <cell r="E169">
            <v>0</v>
          </cell>
        </row>
        <row r="170">
          <cell r="A170" t="str">
            <v>291</v>
          </cell>
          <cell r="B170">
            <v>2910</v>
          </cell>
          <cell r="C170" t="str">
            <v>Fonds im Eigenkapital</v>
          </cell>
          <cell r="D170">
            <v>0</v>
          </cell>
          <cell r="E170">
            <v>0</v>
          </cell>
        </row>
        <row r="171">
          <cell r="A171" t="str">
            <v>291</v>
          </cell>
          <cell r="B171">
            <v>2911</v>
          </cell>
          <cell r="C171" t="str">
            <v>Legate und Stiftungen ohne eigene Rechtspersönlichkeit im EK</v>
          </cell>
          <cell r="D171">
            <v>0</v>
          </cell>
          <cell r="E171">
            <v>0</v>
          </cell>
        </row>
        <row r="172">
          <cell r="A172" t="str">
            <v>29</v>
          </cell>
          <cell r="B172">
            <v>292</v>
          </cell>
          <cell r="C172" t="str">
            <v>Rücklagen der Globalbudgetbereiche</v>
          </cell>
          <cell r="D172">
            <v>0</v>
          </cell>
          <cell r="E172">
            <v>0</v>
          </cell>
        </row>
        <row r="173">
          <cell r="A173" t="str">
            <v>292</v>
          </cell>
          <cell r="B173">
            <v>2920</v>
          </cell>
          <cell r="C173" t="str">
            <v>Rücklagen der Globalbudgetbereiche</v>
          </cell>
          <cell r="D173">
            <v>0</v>
          </cell>
          <cell r="E173">
            <v>0</v>
          </cell>
        </row>
        <row r="174">
          <cell r="A174" t="str">
            <v>29</v>
          </cell>
          <cell r="B174">
            <v>293</v>
          </cell>
          <cell r="C174" t="str">
            <v>Vorfinanzierungen</v>
          </cell>
          <cell r="D174">
            <v>0</v>
          </cell>
          <cell r="E174">
            <v>0</v>
          </cell>
        </row>
        <row r="175">
          <cell r="A175" t="str">
            <v>293</v>
          </cell>
          <cell r="B175">
            <v>2930</v>
          </cell>
          <cell r="C175" t="str">
            <v>Vorfinanzierungen</v>
          </cell>
          <cell r="D175">
            <v>0</v>
          </cell>
          <cell r="E175">
            <v>0</v>
          </cell>
        </row>
        <row r="176">
          <cell r="A176" t="str">
            <v>29</v>
          </cell>
          <cell r="B176">
            <v>295</v>
          </cell>
          <cell r="C176" t="str">
            <v>Aufwertungsreserve (Einführung IPSAS, HRM2)</v>
          </cell>
          <cell r="D176">
            <v>0</v>
          </cell>
          <cell r="E176">
            <v>0</v>
          </cell>
        </row>
        <row r="177">
          <cell r="A177" t="str">
            <v>295</v>
          </cell>
          <cell r="B177">
            <v>2950</v>
          </cell>
          <cell r="C177" t="str">
            <v>Aufwertungsreserve</v>
          </cell>
          <cell r="D177">
            <v>0</v>
          </cell>
          <cell r="E177">
            <v>0</v>
          </cell>
        </row>
        <row r="178">
          <cell r="A178" t="str">
            <v>29</v>
          </cell>
          <cell r="B178">
            <v>296</v>
          </cell>
          <cell r="C178" t="str">
            <v>Neubewertungsreserve Finanzvermögen</v>
          </cell>
          <cell r="D178">
            <v>0</v>
          </cell>
          <cell r="E178">
            <v>0</v>
          </cell>
        </row>
        <row r="179">
          <cell r="A179" t="str">
            <v>296</v>
          </cell>
          <cell r="B179">
            <v>2960</v>
          </cell>
          <cell r="C179" t="str">
            <v>Neubewertungsreserve Finanzvermögen</v>
          </cell>
          <cell r="D179">
            <v>0</v>
          </cell>
          <cell r="E179">
            <v>0</v>
          </cell>
        </row>
        <row r="180">
          <cell r="A180" t="str">
            <v>296</v>
          </cell>
          <cell r="B180">
            <v>2961</v>
          </cell>
          <cell r="C180" t="str">
            <v>Marktwertreserve auf Finanzinstrumenten</v>
          </cell>
          <cell r="D180">
            <v>0</v>
          </cell>
          <cell r="E180">
            <v>0</v>
          </cell>
        </row>
        <row r="181">
          <cell r="A181" t="str">
            <v>29</v>
          </cell>
          <cell r="B181">
            <v>298</v>
          </cell>
          <cell r="C181" t="str">
            <v>Reserven</v>
          </cell>
          <cell r="D181">
            <v>0</v>
          </cell>
          <cell r="E181">
            <v>0</v>
          </cell>
        </row>
        <row r="182">
          <cell r="A182" t="str">
            <v>298</v>
          </cell>
          <cell r="B182">
            <v>2980</v>
          </cell>
          <cell r="C182" t="str">
            <v>Reserve</v>
          </cell>
          <cell r="D182">
            <v>0</v>
          </cell>
          <cell r="E182">
            <v>0</v>
          </cell>
        </row>
        <row r="183">
          <cell r="A183" t="str">
            <v>29</v>
          </cell>
          <cell r="B183">
            <v>299</v>
          </cell>
          <cell r="C183" t="str">
            <v>Bilanzüberschuss/-fehlbetrag</v>
          </cell>
          <cell r="D183">
            <v>0</v>
          </cell>
          <cell r="E183">
            <v>0</v>
          </cell>
        </row>
        <row r="184">
          <cell r="A184" t="str">
            <v>299</v>
          </cell>
          <cell r="B184">
            <v>2990</v>
          </cell>
          <cell r="C184" t="str">
            <v>Jahresergebnis</v>
          </cell>
          <cell r="D184">
            <v>0</v>
          </cell>
          <cell r="E184">
            <v>0</v>
          </cell>
        </row>
        <row r="185">
          <cell r="A185" t="str">
            <v>299</v>
          </cell>
          <cell r="B185">
            <v>2999</v>
          </cell>
          <cell r="C185" t="str">
            <v>Kumulierte Ergebnisse der Vorjahre</v>
          </cell>
          <cell r="D185">
            <v>0</v>
          </cell>
          <cell r="E185">
            <v>0</v>
          </cell>
        </row>
        <row r="186">
          <cell r="A186"/>
          <cell r="B186">
            <v>3</v>
          </cell>
          <cell r="C186" t="str">
            <v>Aufwand</v>
          </cell>
          <cell r="D186">
            <v>0</v>
          </cell>
          <cell r="E186">
            <v>0</v>
          </cell>
        </row>
        <row r="187">
          <cell r="A187" t="str">
            <v>3</v>
          </cell>
          <cell r="B187">
            <v>30</v>
          </cell>
          <cell r="C187" t="str">
            <v>Personalaufwand</v>
          </cell>
          <cell r="D187">
            <v>0</v>
          </cell>
          <cell r="E187">
            <v>0</v>
          </cell>
        </row>
        <row r="188">
          <cell r="A188" t="str">
            <v>30</v>
          </cell>
          <cell r="B188">
            <v>300</v>
          </cell>
          <cell r="C188" t="str">
            <v>Behörden und Kommissionen</v>
          </cell>
          <cell r="D188">
            <v>0</v>
          </cell>
          <cell r="E188">
            <v>0</v>
          </cell>
        </row>
        <row r="189">
          <cell r="A189" t="str">
            <v>300</v>
          </cell>
          <cell r="B189">
            <v>3000</v>
          </cell>
          <cell r="C189" t="str">
            <v>Entschädigungen, Tag- und Sitzungsgelder an Behörden und Kommissionen</v>
          </cell>
          <cell r="D189">
            <v>0</v>
          </cell>
          <cell r="E189">
            <v>0</v>
          </cell>
        </row>
        <row r="190">
          <cell r="A190" t="str">
            <v>300</v>
          </cell>
          <cell r="B190">
            <v>3001</v>
          </cell>
          <cell r="C190" t="str">
            <v>Vergütungen an Behörden und Kommissionen (nicht zum massgebenden Lohn gehörend)</v>
          </cell>
          <cell r="D190">
            <v>0</v>
          </cell>
          <cell r="E190">
            <v>0</v>
          </cell>
        </row>
        <row r="191">
          <cell r="A191" t="str">
            <v>30</v>
          </cell>
          <cell r="B191">
            <v>301</v>
          </cell>
          <cell r="C191" t="str">
            <v>Löhne des Verwaltungs- und Betriebspersonals</v>
          </cell>
          <cell r="D191">
            <v>0</v>
          </cell>
          <cell r="E191">
            <v>0</v>
          </cell>
        </row>
        <row r="192">
          <cell r="A192" t="str">
            <v>301</v>
          </cell>
          <cell r="B192">
            <v>3010</v>
          </cell>
          <cell r="C192" t="str">
            <v>Löhne des Verwaltungs- und Betriebspersonals</v>
          </cell>
          <cell r="D192">
            <v>0</v>
          </cell>
          <cell r="E192">
            <v>0</v>
          </cell>
        </row>
        <row r="193">
          <cell r="A193" t="str">
            <v>30</v>
          </cell>
          <cell r="B193">
            <v>302</v>
          </cell>
          <cell r="C193" t="str">
            <v>Löhne der Lehrkräfte</v>
          </cell>
          <cell r="D193">
            <v>0</v>
          </cell>
          <cell r="E193">
            <v>0</v>
          </cell>
        </row>
        <row r="194">
          <cell r="A194" t="str">
            <v>302</v>
          </cell>
          <cell r="B194">
            <v>3020</v>
          </cell>
          <cell r="C194" t="str">
            <v>Löhne der Lehrkräfte</v>
          </cell>
          <cell r="D194">
            <v>0</v>
          </cell>
          <cell r="E194">
            <v>0</v>
          </cell>
        </row>
        <row r="195">
          <cell r="A195" t="str">
            <v>30</v>
          </cell>
          <cell r="B195">
            <v>303</v>
          </cell>
          <cell r="C195" t="str">
            <v>Temporäre Arbeitskräfte</v>
          </cell>
          <cell r="D195">
            <v>0</v>
          </cell>
          <cell r="E195">
            <v>0</v>
          </cell>
        </row>
        <row r="196">
          <cell r="A196" t="str">
            <v>303</v>
          </cell>
          <cell r="B196">
            <v>3030</v>
          </cell>
          <cell r="C196" t="str">
            <v>Temporäre Arbeitskräfte</v>
          </cell>
          <cell r="D196">
            <v>0</v>
          </cell>
          <cell r="E196">
            <v>0</v>
          </cell>
        </row>
        <row r="197">
          <cell r="A197" t="str">
            <v>30</v>
          </cell>
          <cell r="B197">
            <v>304</v>
          </cell>
          <cell r="C197" t="str">
            <v>Zulagen</v>
          </cell>
          <cell r="D197">
            <v>0</v>
          </cell>
          <cell r="E197">
            <v>0</v>
          </cell>
        </row>
        <row r="198">
          <cell r="A198" t="str">
            <v>304</v>
          </cell>
          <cell r="B198">
            <v>3040</v>
          </cell>
          <cell r="C198" t="str">
            <v>Kinder- und Ausbildungszulagen</v>
          </cell>
          <cell r="D198">
            <v>0</v>
          </cell>
          <cell r="E198">
            <v>0</v>
          </cell>
        </row>
        <row r="199">
          <cell r="A199" t="str">
            <v>304</v>
          </cell>
          <cell r="B199">
            <v>3042</v>
          </cell>
          <cell r="C199" t="str">
            <v>Verpflegungszulagen</v>
          </cell>
          <cell r="D199">
            <v>0</v>
          </cell>
          <cell r="E199">
            <v>0</v>
          </cell>
        </row>
        <row r="200">
          <cell r="A200" t="str">
            <v>304</v>
          </cell>
          <cell r="B200">
            <v>3043</v>
          </cell>
          <cell r="C200" t="str">
            <v>Wohnungszulagen</v>
          </cell>
          <cell r="D200">
            <v>0</v>
          </cell>
          <cell r="E200">
            <v>0</v>
          </cell>
        </row>
        <row r="201">
          <cell r="A201" t="str">
            <v>304</v>
          </cell>
          <cell r="B201">
            <v>3049</v>
          </cell>
          <cell r="C201" t="str">
            <v>Übrige Zulagen</v>
          </cell>
          <cell r="D201">
            <v>0</v>
          </cell>
          <cell r="E201">
            <v>0</v>
          </cell>
        </row>
        <row r="202">
          <cell r="A202" t="str">
            <v>30</v>
          </cell>
          <cell r="B202">
            <v>305</v>
          </cell>
          <cell r="C202" t="str">
            <v>Arbeitgeberbeiträge</v>
          </cell>
          <cell r="D202">
            <v>0</v>
          </cell>
          <cell r="E202">
            <v>0</v>
          </cell>
        </row>
        <row r="203">
          <cell r="A203" t="str">
            <v>305</v>
          </cell>
          <cell r="B203">
            <v>3050</v>
          </cell>
          <cell r="C203" t="str">
            <v>AG-Beiträge AHV, IV, EO, ALV, Verwaltungskosten</v>
          </cell>
          <cell r="D203">
            <v>0</v>
          </cell>
          <cell r="E203">
            <v>0</v>
          </cell>
        </row>
        <row r="204">
          <cell r="A204" t="str">
            <v>305</v>
          </cell>
          <cell r="B204">
            <v>3052</v>
          </cell>
          <cell r="C204" t="str">
            <v>AG-Beiträge an Pensionskassen</v>
          </cell>
          <cell r="D204">
            <v>0</v>
          </cell>
          <cell r="E204">
            <v>0</v>
          </cell>
        </row>
        <row r="205">
          <cell r="A205" t="str">
            <v>305</v>
          </cell>
          <cell r="B205">
            <v>3053</v>
          </cell>
          <cell r="C205" t="str">
            <v>AG-Beiträge an Unfall- und Personal-Haftpflichtversicherungen</v>
          </cell>
          <cell r="D205">
            <v>0</v>
          </cell>
          <cell r="E205">
            <v>0</v>
          </cell>
        </row>
        <row r="206">
          <cell r="A206" t="str">
            <v>305</v>
          </cell>
          <cell r="B206">
            <v>3054</v>
          </cell>
          <cell r="C206" t="str">
            <v>AG-Beiträge an Familienausgleichskasse</v>
          </cell>
          <cell r="D206">
            <v>0</v>
          </cell>
          <cell r="E206">
            <v>0</v>
          </cell>
        </row>
        <row r="207">
          <cell r="A207" t="str">
            <v>305</v>
          </cell>
          <cell r="B207">
            <v>3055</v>
          </cell>
          <cell r="C207" t="str">
            <v>AG-Beiträge an Krankentaggeldversicherungen</v>
          </cell>
          <cell r="D207">
            <v>0</v>
          </cell>
          <cell r="E207">
            <v>0</v>
          </cell>
        </row>
        <row r="208">
          <cell r="A208" t="str">
            <v>305</v>
          </cell>
          <cell r="B208">
            <v>3056</v>
          </cell>
          <cell r="C208" t="str">
            <v>AG-Beiträge an Krankenkassenprämien</v>
          </cell>
          <cell r="D208">
            <v>0</v>
          </cell>
          <cell r="E208">
            <v>0</v>
          </cell>
        </row>
        <row r="209">
          <cell r="A209" t="str">
            <v>305</v>
          </cell>
          <cell r="B209">
            <v>3059</v>
          </cell>
          <cell r="C209" t="str">
            <v>Übrige AG-Beiträge</v>
          </cell>
          <cell r="D209">
            <v>0</v>
          </cell>
          <cell r="E209">
            <v>0</v>
          </cell>
        </row>
        <row r="210">
          <cell r="A210" t="str">
            <v>30</v>
          </cell>
          <cell r="B210">
            <v>306</v>
          </cell>
          <cell r="C210" t="str">
            <v>Arbeitgeberleistungen</v>
          </cell>
          <cell r="D210">
            <v>0</v>
          </cell>
          <cell r="E210">
            <v>0</v>
          </cell>
        </row>
        <row r="211">
          <cell r="A211" t="str">
            <v>306</v>
          </cell>
          <cell r="B211">
            <v>3060</v>
          </cell>
          <cell r="C211" t="str">
            <v>Ruhegehälter</v>
          </cell>
          <cell r="D211">
            <v>0</v>
          </cell>
          <cell r="E211">
            <v>0</v>
          </cell>
        </row>
        <row r="212">
          <cell r="A212" t="str">
            <v>306</v>
          </cell>
          <cell r="B212">
            <v>3061</v>
          </cell>
          <cell r="C212" t="str">
            <v>Renten oder Rentenanteile</v>
          </cell>
          <cell r="D212">
            <v>0</v>
          </cell>
          <cell r="E212">
            <v>0</v>
          </cell>
        </row>
        <row r="213">
          <cell r="A213" t="str">
            <v>306</v>
          </cell>
          <cell r="B213">
            <v>3062</v>
          </cell>
          <cell r="C213" t="str">
            <v>Teuerungszulagen auf Renten und Rentenanteilen</v>
          </cell>
          <cell r="D213">
            <v>0</v>
          </cell>
          <cell r="E213">
            <v>0</v>
          </cell>
        </row>
        <row r="214">
          <cell r="A214" t="str">
            <v>306</v>
          </cell>
          <cell r="B214">
            <v>3063</v>
          </cell>
          <cell r="C214" t="str">
            <v>Unfallrenten und Rentenablösungen</v>
          </cell>
          <cell r="D214">
            <v>0</v>
          </cell>
          <cell r="E214">
            <v>0</v>
          </cell>
        </row>
        <row r="215">
          <cell r="A215" t="str">
            <v>306</v>
          </cell>
          <cell r="B215">
            <v>3064</v>
          </cell>
          <cell r="C215" t="str">
            <v>Überbrückungsrenten</v>
          </cell>
          <cell r="D215">
            <v>0</v>
          </cell>
          <cell r="E215">
            <v>0</v>
          </cell>
        </row>
        <row r="216">
          <cell r="A216" t="str">
            <v>306</v>
          </cell>
          <cell r="B216">
            <v>3069</v>
          </cell>
          <cell r="C216" t="str">
            <v>Übrige Arbeitgeberleistungen</v>
          </cell>
          <cell r="D216">
            <v>0</v>
          </cell>
          <cell r="E216">
            <v>0</v>
          </cell>
        </row>
        <row r="217">
          <cell r="A217" t="str">
            <v>30</v>
          </cell>
          <cell r="B217">
            <v>309</v>
          </cell>
          <cell r="C217" t="str">
            <v>Übriger Personalaufwand</v>
          </cell>
          <cell r="D217">
            <v>0</v>
          </cell>
          <cell r="E217">
            <v>0</v>
          </cell>
        </row>
        <row r="218">
          <cell r="A218" t="str">
            <v>309</v>
          </cell>
          <cell r="B218">
            <v>3090</v>
          </cell>
          <cell r="C218" t="str">
            <v>Aus- und Weiterbildung des Personals</v>
          </cell>
          <cell r="D218">
            <v>0</v>
          </cell>
          <cell r="E218">
            <v>0</v>
          </cell>
        </row>
        <row r="219">
          <cell r="A219" t="str">
            <v>309</v>
          </cell>
          <cell r="B219">
            <v>3091</v>
          </cell>
          <cell r="C219" t="str">
            <v>Personalwerbung</v>
          </cell>
          <cell r="D219">
            <v>0</v>
          </cell>
          <cell r="E219">
            <v>0</v>
          </cell>
        </row>
        <row r="220">
          <cell r="A220" t="str">
            <v>309</v>
          </cell>
          <cell r="B220">
            <v>3099</v>
          </cell>
          <cell r="C220" t="str">
            <v>Übriger Personalaufwand</v>
          </cell>
          <cell r="D220">
            <v>0</v>
          </cell>
          <cell r="E220">
            <v>0</v>
          </cell>
        </row>
        <row r="221">
          <cell r="A221" t="str">
            <v>3</v>
          </cell>
          <cell r="B221">
            <v>31</v>
          </cell>
          <cell r="C221" t="str">
            <v>Sach- und übriger Betriebsaufwand</v>
          </cell>
          <cell r="D221">
            <v>0</v>
          </cell>
          <cell r="E221">
            <v>0</v>
          </cell>
        </row>
        <row r="222">
          <cell r="A222" t="str">
            <v>31</v>
          </cell>
          <cell r="B222">
            <v>310</v>
          </cell>
          <cell r="C222" t="str">
            <v>Material- und Warenaufwand</v>
          </cell>
          <cell r="D222">
            <v>0</v>
          </cell>
          <cell r="E222">
            <v>0</v>
          </cell>
        </row>
        <row r="223">
          <cell r="A223" t="str">
            <v>310</v>
          </cell>
          <cell r="B223">
            <v>3100</v>
          </cell>
          <cell r="C223" t="str">
            <v>Büromaterial</v>
          </cell>
          <cell r="D223">
            <v>0</v>
          </cell>
          <cell r="E223">
            <v>0</v>
          </cell>
        </row>
        <row r="224">
          <cell r="A224" t="str">
            <v>310</v>
          </cell>
          <cell r="B224">
            <v>3101</v>
          </cell>
          <cell r="C224" t="str">
            <v>Betriebs-, Verbrauchsmaterial</v>
          </cell>
          <cell r="D224">
            <v>0</v>
          </cell>
          <cell r="E224">
            <v>0</v>
          </cell>
        </row>
        <row r="225">
          <cell r="A225" t="str">
            <v>310</v>
          </cell>
          <cell r="B225">
            <v>3102</v>
          </cell>
          <cell r="C225" t="str">
            <v>Drucksachen, Publikationen</v>
          </cell>
          <cell r="D225">
            <v>0</v>
          </cell>
          <cell r="E225">
            <v>0</v>
          </cell>
        </row>
        <row r="226">
          <cell r="A226" t="str">
            <v>310</v>
          </cell>
          <cell r="B226">
            <v>3103</v>
          </cell>
          <cell r="C226" t="str">
            <v>Fachliteratur, Zeitschriften</v>
          </cell>
          <cell r="D226">
            <v>0</v>
          </cell>
          <cell r="E226">
            <v>0</v>
          </cell>
        </row>
        <row r="227">
          <cell r="A227" t="str">
            <v>310</v>
          </cell>
          <cell r="B227">
            <v>3104</v>
          </cell>
          <cell r="C227" t="str">
            <v>Lehrmittel</v>
          </cell>
          <cell r="D227">
            <v>0</v>
          </cell>
          <cell r="E227">
            <v>0</v>
          </cell>
        </row>
        <row r="228">
          <cell r="A228" t="str">
            <v>310</v>
          </cell>
          <cell r="B228">
            <v>3105</v>
          </cell>
          <cell r="C228" t="str">
            <v>Lebensmittel</v>
          </cell>
          <cell r="D228">
            <v>0</v>
          </cell>
          <cell r="E228">
            <v>0</v>
          </cell>
        </row>
        <row r="229">
          <cell r="A229" t="str">
            <v>310</v>
          </cell>
          <cell r="B229">
            <v>3106</v>
          </cell>
          <cell r="C229" t="str">
            <v>Medizinisches Material</v>
          </cell>
          <cell r="D229">
            <v>0</v>
          </cell>
          <cell r="E229">
            <v>0</v>
          </cell>
        </row>
        <row r="230">
          <cell r="A230" t="str">
            <v>310</v>
          </cell>
          <cell r="B230">
            <v>3109</v>
          </cell>
          <cell r="C230" t="str">
            <v>Übriger Material- und Warenaufwand</v>
          </cell>
          <cell r="D230">
            <v>0</v>
          </cell>
          <cell r="E230">
            <v>0</v>
          </cell>
        </row>
        <row r="231">
          <cell r="A231" t="str">
            <v>31</v>
          </cell>
          <cell r="B231">
            <v>311</v>
          </cell>
          <cell r="C231" t="str">
            <v>Nicht aktivierbare Anlagen</v>
          </cell>
          <cell r="D231">
            <v>0</v>
          </cell>
          <cell r="E231">
            <v>0</v>
          </cell>
        </row>
        <row r="232">
          <cell r="A232" t="str">
            <v>311</v>
          </cell>
          <cell r="B232">
            <v>3110</v>
          </cell>
          <cell r="C232" t="str">
            <v>Anschaffung Büromöbel und -geräte</v>
          </cell>
          <cell r="D232">
            <v>0</v>
          </cell>
          <cell r="E232">
            <v>0</v>
          </cell>
        </row>
        <row r="233">
          <cell r="A233" t="str">
            <v>311</v>
          </cell>
          <cell r="B233">
            <v>3111</v>
          </cell>
          <cell r="C233" t="str">
            <v>Anschaffung Apparate, Maschinen, Geräte, Fahrzeuge, Werkzeuge.</v>
          </cell>
          <cell r="D233">
            <v>0</v>
          </cell>
          <cell r="E233">
            <v>0</v>
          </cell>
        </row>
        <row r="234">
          <cell r="A234" t="str">
            <v>311</v>
          </cell>
          <cell r="B234">
            <v>3112</v>
          </cell>
          <cell r="C234" t="str">
            <v>Anschaffung Kleider, Wäsche, Vorhänge</v>
          </cell>
          <cell r="D234">
            <v>0</v>
          </cell>
          <cell r="E234">
            <v>0</v>
          </cell>
        </row>
        <row r="235">
          <cell r="A235" t="str">
            <v>311</v>
          </cell>
          <cell r="B235">
            <v>3113</v>
          </cell>
          <cell r="C235" t="str">
            <v>Anschaffung Hardware</v>
          </cell>
          <cell r="D235">
            <v>0</v>
          </cell>
          <cell r="E235">
            <v>0</v>
          </cell>
        </row>
        <row r="236">
          <cell r="A236" t="str">
            <v>311</v>
          </cell>
          <cell r="B236">
            <v>3115</v>
          </cell>
          <cell r="C236" t="str">
            <v>Anschaffung Viehhabe</v>
          </cell>
          <cell r="D236">
            <v>0</v>
          </cell>
          <cell r="E236">
            <v>0</v>
          </cell>
        </row>
        <row r="237">
          <cell r="A237" t="str">
            <v>311</v>
          </cell>
          <cell r="B237">
            <v>3116</v>
          </cell>
          <cell r="C237" t="str">
            <v>Anschaffung medizinische Geräte und Instrumente</v>
          </cell>
          <cell r="D237">
            <v>0</v>
          </cell>
          <cell r="E237">
            <v>0</v>
          </cell>
        </row>
        <row r="238">
          <cell r="A238" t="str">
            <v>311</v>
          </cell>
          <cell r="B238">
            <v>3118</v>
          </cell>
          <cell r="C238" t="str">
            <v>Anschaffung von immateriellen Anlagen</v>
          </cell>
          <cell r="D238">
            <v>0</v>
          </cell>
          <cell r="E238">
            <v>0</v>
          </cell>
        </row>
        <row r="239">
          <cell r="A239" t="str">
            <v>311</v>
          </cell>
          <cell r="B239">
            <v>3119</v>
          </cell>
          <cell r="C239" t="str">
            <v>Anschaffung von übrigen nicht aktivierbaren Anlagen</v>
          </cell>
          <cell r="D239">
            <v>0</v>
          </cell>
          <cell r="E239">
            <v>0</v>
          </cell>
        </row>
        <row r="240">
          <cell r="A240" t="str">
            <v>31</v>
          </cell>
          <cell r="B240">
            <v>312</v>
          </cell>
          <cell r="C240" t="str">
            <v>Ver- und Entsorgung Liegenschaften VV</v>
          </cell>
          <cell r="D240">
            <v>0</v>
          </cell>
          <cell r="E240">
            <v>0</v>
          </cell>
        </row>
        <row r="241">
          <cell r="A241" t="str">
            <v>312</v>
          </cell>
          <cell r="B241">
            <v>3120</v>
          </cell>
          <cell r="C241" t="str">
            <v>Ver- und Entsorgung Liegenschaften VV</v>
          </cell>
          <cell r="D241">
            <v>0</v>
          </cell>
          <cell r="E241">
            <v>0</v>
          </cell>
        </row>
        <row r="242">
          <cell r="A242" t="str">
            <v>31</v>
          </cell>
          <cell r="B242">
            <v>313</v>
          </cell>
          <cell r="C242" t="str">
            <v>Dienstleistungen und Honorare</v>
          </cell>
          <cell r="D242">
            <v>0</v>
          </cell>
          <cell r="E242">
            <v>0</v>
          </cell>
        </row>
        <row r="243">
          <cell r="A243" t="str">
            <v>313</v>
          </cell>
          <cell r="B243">
            <v>3130</v>
          </cell>
          <cell r="C243" t="str">
            <v>Dienstleistungen Dritter</v>
          </cell>
          <cell r="D243">
            <v>0</v>
          </cell>
          <cell r="E243">
            <v>0</v>
          </cell>
        </row>
        <row r="244">
          <cell r="A244" t="str">
            <v>313</v>
          </cell>
          <cell r="B244">
            <v>3131</v>
          </cell>
          <cell r="C244" t="str">
            <v>Planungen und Projektierungen Dritter</v>
          </cell>
          <cell r="D244">
            <v>0</v>
          </cell>
          <cell r="E244">
            <v>0</v>
          </cell>
        </row>
        <row r="245">
          <cell r="A245" t="str">
            <v>313</v>
          </cell>
          <cell r="B245">
            <v>3132</v>
          </cell>
          <cell r="C245" t="str">
            <v>Honorare externe Berater, Gutachter, Fachexperten etc.</v>
          </cell>
          <cell r="D245">
            <v>0</v>
          </cell>
          <cell r="E245">
            <v>0</v>
          </cell>
        </row>
        <row r="246">
          <cell r="A246" t="str">
            <v>313</v>
          </cell>
          <cell r="B246">
            <v>3133</v>
          </cell>
          <cell r="C246" t="str">
            <v>Informatik-Nutzungsaufwand</v>
          </cell>
          <cell r="D246">
            <v>0</v>
          </cell>
          <cell r="E246">
            <v>0</v>
          </cell>
        </row>
        <row r="247">
          <cell r="A247" t="str">
            <v>313</v>
          </cell>
          <cell r="B247">
            <v>3134</v>
          </cell>
          <cell r="C247" t="str">
            <v>Sachversicherungsprämien</v>
          </cell>
          <cell r="D247">
            <v>0</v>
          </cell>
          <cell r="E247">
            <v>0</v>
          </cell>
        </row>
        <row r="248">
          <cell r="A248" t="str">
            <v>313</v>
          </cell>
          <cell r="B248">
            <v>3135</v>
          </cell>
          <cell r="C248" t="str">
            <v>Dienstleistungsaufwand für Personen in Obhut</v>
          </cell>
          <cell r="D248">
            <v>0</v>
          </cell>
          <cell r="E248">
            <v>0</v>
          </cell>
        </row>
        <row r="249">
          <cell r="A249" t="str">
            <v>313</v>
          </cell>
          <cell r="B249">
            <v>3136</v>
          </cell>
          <cell r="C249" t="str">
            <v>Honorare privatärztlicher Tätigkeit</v>
          </cell>
          <cell r="D249">
            <v>0</v>
          </cell>
          <cell r="E249">
            <v>0</v>
          </cell>
        </row>
        <row r="250">
          <cell r="A250" t="str">
            <v>313</v>
          </cell>
          <cell r="B250">
            <v>3137</v>
          </cell>
          <cell r="C250" t="str">
            <v>Steuern und Abgaben</v>
          </cell>
          <cell r="D250">
            <v>0</v>
          </cell>
          <cell r="E250">
            <v>0</v>
          </cell>
        </row>
        <row r="251">
          <cell r="A251" t="str">
            <v>313</v>
          </cell>
          <cell r="B251">
            <v>3138</v>
          </cell>
          <cell r="C251" t="str">
            <v>Kurse, Prüfungen und Beratungen</v>
          </cell>
          <cell r="D251">
            <v>0</v>
          </cell>
          <cell r="E251">
            <v>0</v>
          </cell>
        </row>
        <row r="252">
          <cell r="A252" t="str">
            <v>313</v>
          </cell>
          <cell r="B252">
            <v>3139</v>
          </cell>
          <cell r="C252" t="str">
            <v>Lehrlingsprüfungen</v>
          </cell>
          <cell r="D252">
            <v>0</v>
          </cell>
          <cell r="E252">
            <v>0</v>
          </cell>
        </row>
        <row r="253">
          <cell r="A253" t="str">
            <v>31</v>
          </cell>
          <cell r="B253">
            <v>314</v>
          </cell>
          <cell r="C253" t="str">
            <v>Baulicher und betrieblicher Unterhalt</v>
          </cell>
          <cell r="D253">
            <v>0</v>
          </cell>
          <cell r="E253">
            <v>0</v>
          </cell>
        </row>
        <row r="254">
          <cell r="A254" t="str">
            <v>314</v>
          </cell>
          <cell r="B254">
            <v>3140</v>
          </cell>
          <cell r="C254" t="str">
            <v>Unterhalt an Grundstücken</v>
          </cell>
          <cell r="D254">
            <v>0</v>
          </cell>
          <cell r="E254">
            <v>0</v>
          </cell>
        </row>
        <row r="255">
          <cell r="A255" t="str">
            <v>314</v>
          </cell>
          <cell r="B255">
            <v>3141</v>
          </cell>
          <cell r="C255" t="str">
            <v>Unterhalt Strassen / Verkehrswege</v>
          </cell>
          <cell r="D255">
            <v>0</v>
          </cell>
          <cell r="E255">
            <v>0</v>
          </cell>
        </row>
        <row r="256">
          <cell r="A256" t="str">
            <v>314</v>
          </cell>
          <cell r="B256">
            <v>3142</v>
          </cell>
          <cell r="C256" t="str">
            <v>Unterhalt Wasserbau</v>
          </cell>
          <cell r="D256">
            <v>0</v>
          </cell>
          <cell r="E256">
            <v>0</v>
          </cell>
        </row>
        <row r="257">
          <cell r="A257" t="str">
            <v>314</v>
          </cell>
          <cell r="B257">
            <v>3143</v>
          </cell>
          <cell r="C257" t="str">
            <v>Unterhalt übrige Tiefbauten</v>
          </cell>
          <cell r="D257">
            <v>0</v>
          </cell>
          <cell r="E257">
            <v>0</v>
          </cell>
        </row>
        <row r="258">
          <cell r="A258" t="str">
            <v>314</v>
          </cell>
          <cell r="B258">
            <v>3144</v>
          </cell>
          <cell r="C258" t="str">
            <v>Unterhalt Hochbauten, Gebäude</v>
          </cell>
          <cell r="D258">
            <v>0</v>
          </cell>
          <cell r="E258">
            <v>0</v>
          </cell>
        </row>
        <row r="259">
          <cell r="A259" t="str">
            <v>314</v>
          </cell>
          <cell r="B259">
            <v>3145</v>
          </cell>
          <cell r="C259" t="str">
            <v>Unterhalt Wald</v>
          </cell>
          <cell r="D259">
            <v>0</v>
          </cell>
          <cell r="E259">
            <v>0</v>
          </cell>
        </row>
        <row r="260">
          <cell r="A260" t="str">
            <v>314</v>
          </cell>
          <cell r="B260">
            <v>3149</v>
          </cell>
          <cell r="C260" t="str">
            <v>Unterhalt übrige Sachanlagen</v>
          </cell>
          <cell r="D260">
            <v>0</v>
          </cell>
          <cell r="E260">
            <v>0</v>
          </cell>
        </row>
        <row r="261">
          <cell r="A261" t="str">
            <v>31</v>
          </cell>
          <cell r="B261">
            <v>315</v>
          </cell>
          <cell r="C261" t="str">
            <v>Unterhalt Mobilien und immaterielle Anlagen</v>
          </cell>
          <cell r="D261">
            <v>0</v>
          </cell>
          <cell r="E261">
            <v>0</v>
          </cell>
        </row>
        <row r="262">
          <cell r="A262" t="str">
            <v>315</v>
          </cell>
          <cell r="B262">
            <v>3150</v>
          </cell>
          <cell r="C262" t="str">
            <v>Unterhalt Büromöbel und -geräte</v>
          </cell>
          <cell r="D262">
            <v>0</v>
          </cell>
          <cell r="E262">
            <v>0</v>
          </cell>
        </row>
        <row r="263">
          <cell r="A263" t="str">
            <v>315</v>
          </cell>
          <cell r="B263">
            <v>3151</v>
          </cell>
          <cell r="C263" t="str">
            <v>Unterhalt Apparate, Maschinen, Geräte, Fahrzeuge, Werkzeuge</v>
          </cell>
          <cell r="D263">
            <v>0</v>
          </cell>
          <cell r="E263">
            <v>0</v>
          </cell>
        </row>
        <row r="264">
          <cell r="A264" t="str">
            <v>315</v>
          </cell>
          <cell r="B264">
            <v>3153</v>
          </cell>
          <cell r="C264" t="str">
            <v>Informatik-Unterhalt (Hardware)</v>
          </cell>
          <cell r="D264">
            <v>0</v>
          </cell>
          <cell r="E264">
            <v>0</v>
          </cell>
        </row>
        <row r="265">
          <cell r="A265" t="str">
            <v>315</v>
          </cell>
          <cell r="B265">
            <v>3156</v>
          </cell>
          <cell r="C265" t="str">
            <v>Unterhalt medizinische Geräte und Instrumente</v>
          </cell>
          <cell r="D265">
            <v>0</v>
          </cell>
          <cell r="E265">
            <v>0</v>
          </cell>
        </row>
        <row r="266">
          <cell r="A266" t="str">
            <v>315</v>
          </cell>
          <cell r="B266">
            <v>3158</v>
          </cell>
          <cell r="C266" t="str">
            <v>Unterhalt immaterielle Anlagen</v>
          </cell>
          <cell r="D266">
            <v>0</v>
          </cell>
          <cell r="E266">
            <v>0</v>
          </cell>
        </row>
        <row r="267">
          <cell r="A267" t="str">
            <v>315</v>
          </cell>
          <cell r="B267">
            <v>3159</v>
          </cell>
          <cell r="C267" t="str">
            <v>Unterhalt übrige mobile Anlagen</v>
          </cell>
          <cell r="D267">
            <v>0</v>
          </cell>
          <cell r="E267">
            <v>0</v>
          </cell>
        </row>
        <row r="268">
          <cell r="A268" t="str">
            <v>31</v>
          </cell>
          <cell r="B268">
            <v>316</v>
          </cell>
          <cell r="C268" t="str">
            <v>Mieten, Leasing, Pachten, Benützungsgebühren</v>
          </cell>
          <cell r="D268">
            <v>0</v>
          </cell>
          <cell r="E268">
            <v>0</v>
          </cell>
        </row>
        <row r="269">
          <cell r="A269" t="str">
            <v>316</v>
          </cell>
          <cell r="B269">
            <v>3160</v>
          </cell>
          <cell r="C269" t="str">
            <v>Miete und Pacht Liegenschaften</v>
          </cell>
          <cell r="D269">
            <v>0</v>
          </cell>
          <cell r="E269">
            <v>0</v>
          </cell>
        </row>
        <row r="270">
          <cell r="A270" t="str">
            <v>316</v>
          </cell>
          <cell r="B270">
            <v>3161</v>
          </cell>
          <cell r="C270" t="str">
            <v>Mieten, Benützungskosten Mobilien</v>
          </cell>
          <cell r="D270">
            <v>0</v>
          </cell>
          <cell r="E270">
            <v>0</v>
          </cell>
        </row>
        <row r="271">
          <cell r="A271" t="str">
            <v>316</v>
          </cell>
          <cell r="B271">
            <v>3162</v>
          </cell>
          <cell r="C271" t="str">
            <v>Raten für operatives Leasing</v>
          </cell>
          <cell r="D271">
            <v>0</v>
          </cell>
          <cell r="E271">
            <v>0</v>
          </cell>
        </row>
        <row r="272">
          <cell r="A272" t="str">
            <v>316</v>
          </cell>
          <cell r="B272">
            <v>3169</v>
          </cell>
          <cell r="C272" t="str">
            <v>Übrige Mieten und Benützungskosten</v>
          </cell>
          <cell r="D272">
            <v>0</v>
          </cell>
          <cell r="E272">
            <v>0</v>
          </cell>
        </row>
        <row r="273">
          <cell r="A273" t="str">
            <v>31</v>
          </cell>
          <cell r="B273">
            <v>317</v>
          </cell>
          <cell r="C273" t="str">
            <v>Spesenentschädigungen</v>
          </cell>
          <cell r="D273">
            <v>0</v>
          </cell>
          <cell r="E273">
            <v>0</v>
          </cell>
        </row>
        <row r="274">
          <cell r="A274" t="str">
            <v>317</v>
          </cell>
          <cell r="B274">
            <v>3170</v>
          </cell>
          <cell r="C274" t="str">
            <v>Reisekosten und Spesen</v>
          </cell>
          <cell r="D274">
            <v>0</v>
          </cell>
          <cell r="E274">
            <v>0</v>
          </cell>
        </row>
        <row r="275">
          <cell r="A275" t="str">
            <v>317</v>
          </cell>
          <cell r="B275">
            <v>3171</v>
          </cell>
          <cell r="C275" t="str">
            <v>Exkursionen, Schulreisen und Lager</v>
          </cell>
          <cell r="D275">
            <v>0</v>
          </cell>
          <cell r="E275">
            <v>0</v>
          </cell>
        </row>
        <row r="276">
          <cell r="A276" t="str">
            <v>31</v>
          </cell>
          <cell r="B276">
            <v>318</v>
          </cell>
          <cell r="C276" t="str">
            <v>Wertberichtigungen auf Forderungen</v>
          </cell>
          <cell r="D276">
            <v>0</v>
          </cell>
          <cell r="E276">
            <v>0</v>
          </cell>
        </row>
        <row r="277">
          <cell r="A277" t="str">
            <v>318</v>
          </cell>
          <cell r="B277">
            <v>3180</v>
          </cell>
          <cell r="C277" t="str">
            <v>Wertberichtigungen auf Forderungen</v>
          </cell>
          <cell r="D277">
            <v>0</v>
          </cell>
          <cell r="E277">
            <v>0</v>
          </cell>
        </row>
        <row r="278">
          <cell r="A278" t="str">
            <v>318</v>
          </cell>
          <cell r="B278">
            <v>3181</v>
          </cell>
          <cell r="C278" t="str">
            <v>Tatsächliche Forderungsverluste</v>
          </cell>
          <cell r="D278">
            <v>0</v>
          </cell>
          <cell r="E278">
            <v>0</v>
          </cell>
        </row>
        <row r="279">
          <cell r="A279" t="str">
            <v>31</v>
          </cell>
          <cell r="B279">
            <v>319</v>
          </cell>
          <cell r="C279" t="str">
            <v>Verschiedener Betriebsaufwand</v>
          </cell>
          <cell r="D279">
            <v>0</v>
          </cell>
          <cell r="E279">
            <v>0</v>
          </cell>
        </row>
        <row r="280">
          <cell r="A280" t="str">
            <v>319</v>
          </cell>
          <cell r="B280">
            <v>3190</v>
          </cell>
          <cell r="C280" t="str">
            <v>Schadenersatzleistungen</v>
          </cell>
          <cell r="D280">
            <v>0</v>
          </cell>
          <cell r="E280">
            <v>0</v>
          </cell>
        </row>
        <row r="281">
          <cell r="A281" t="str">
            <v>319</v>
          </cell>
          <cell r="B281">
            <v>3192</v>
          </cell>
          <cell r="C281" t="str">
            <v>Abgeltung von Rechten</v>
          </cell>
          <cell r="D281">
            <v>0</v>
          </cell>
          <cell r="E281">
            <v>0</v>
          </cell>
        </row>
        <row r="282">
          <cell r="A282" t="str">
            <v>319</v>
          </cell>
          <cell r="B282">
            <v>3199</v>
          </cell>
          <cell r="C282" t="str">
            <v>Übriger Betriebsaufwand</v>
          </cell>
          <cell r="D282">
            <v>0</v>
          </cell>
          <cell r="E282">
            <v>0</v>
          </cell>
        </row>
        <row r="283">
          <cell r="A283" t="str">
            <v>3</v>
          </cell>
          <cell r="B283">
            <v>33</v>
          </cell>
          <cell r="C283" t="str">
            <v>Abschreibungen Verwaltungsvermögen</v>
          </cell>
          <cell r="D283">
            <v>0</v>
          </cell>
          <cell r="E283">
            <v>0</v>
          </cell>
        </row>
        <row r="284">
          <cell r="A284" t="str">
            <v>33</v>
          </cell>
          <cell r="B284">
            <v>330</v>
          </cell>
          <cell r="C284" t="str">
            <v>Abschreibungen Sachanlagen VV</v>
          </cell>
          <cell r="D284">
            <v>0</v>
          </cell>
          <cell r="E284">
            <v>0</v>
          </cell>
        </row>
        <row r="285">
          <cell r="A285" t="str">
            <v>330</v>
          </cell>
          <cell r="B285">
            <v>3300</v>
          </cell>
          <cell r="C285" t="str">
            <v>Planmässige Abschreibungen Sachanlagen</v>
          </cell>
          <cell r="D285">
            <v>0</v>
          </cell>
          <cell r="E285">
            <v>0</v>
          </cell>
        </row>
        <row r="286">
          <cell r="A286" t="str">
            <v>330</v>
          </cell>
          <cell r="B286">
            <v>3301</v>
          </cell>
          <cell r="C286" t="str">
            <v>Ausserplanmässige Abschreibungen Sachanlagen</v>
          </cell>
          <cell r="D286">
            <v>0</v>
          </cell>
          <cell r="E286">
            <v>0</v>
          </cell>
        </row>
        <row r="287">
          <cell r="A287" t="str">
            <v>33</v>
          </cell>
          <cell r="B287">
            <v>332</v>
          </cell>
          <cell r="C287" t="str">
            <v>Abschreibungen Immaterielle Anlagen</v>
          </cell>
          <cell r="D287">
            <v>0</v>
          </cell>
          <cell r="E287">
            <v>0</v>
          </cell>
        </row>
        <row r="288">
          <cell r="A288" t="str">
            <v>332</v>
          </cell>
          <cell r="B288">
            <v>3320</v>
          </cell>
          <cell r="C288" t="str">
            <v>Planmässige Abschreibungen immaterielle Anlagen</v>
          </cell>
          <cell r="D288">
            <v>0</v>
          </cell>
          <cell r="E288">
            <v>0</v>
          </cell>
        </row>
        <row r="289">
          <cell r="A289" t="str">
            <v>332</v>
          </cell>
          <cell r="B289">
            <v>3321</v>
          </cell>
          <cell r="C289" t="str">
            <v>Ausserplanmässige Abschreibungen immaterielle Anlagen</v>
          </cell>
          <cell r="D289">
            <v>0</v>
          </cell>
          <cell r="E289">
            <v>0</v>
          </cell>
        </row>
        <row r="290">
          <cell r="A290" t="str">
            <v>33</v>
          </cell>
          <cell r="B290">
            <v>339</v>
          </cell>
          <cell r="C290" t="str">
            <v>Abtragung Bilanzfehlbetrag</v>
          </cell>
          <cell r="D290">
            <v>0</v>
          </cell>
          <cell r="E290">
            <v>0</v>
          </cell>
        </row>
        <row r="291">
          <cell r="A291" t="str">
            <v>339</v>
          </cell>
          <cell r="B291">
            <v>3390</v>
          </cell>
          <cell r="C291" t="str">
            <v>Abtragung Bilanzfehlbetrag</v>
          </cell>
          <cell r="D291">
            <v>0</v>
          </cell>
          <cell r="E291">
            <v>0</v>
          </cell>
        </row>
        <row r="292">
          <cell r="A292" t="str">
            <v>3</v>
          </cell>
          <cell r="B292">
            <v>34</v>
          </cell>
          <cell r="C292" t="str">
            <v>Finanzaufwand</v>
          </cell>
          <cell r="D292">
            <v>0</v>
          </cell>
          <cell r="E292">
            <v>0</v>
          </cell>
        </row>
        <row r="293">
          <cell r="A293" t="str">
            <v>34</v>
          </cell>
          <cell r="B293">
            <v>340</v>
          </cell>
          <cell r="C293" t="str">
            <v>Zinsaufwand</v>
          </cell>
          <cell r="D293">
            <v>0</v>
          </cell>
          <cell r="E293">
            <v>0</v>
          </cell>
        </row>
        <row r="294">
          <cell r="A294" t="str">
            <v>340</v>
          </cell>
          <cell r="B294">
            <v>3400</v>
          </cell>
          <cell r="C294" t="str">
            <v>Verzinsung laufende Verbindlichkeiten</v>
          </cell>
          <cell r="D294">
            <v>0</v>
          </cell>
          <cell r="E294">
            <v>0</v>
          </cell>
        </row>
        <row r="295">
          <cell r="A295" t="str">
            <v>340</v>
          </cell>
          <cell r="B295">
            <v>3401</v>
          </cell>
          <cell r="C295" t="str">
            <v>Verzinsung kurzfristige Finanzverbindlichkeiten</v>
          </cell>
          <cell r="D295">
            <v>0</v>
          </cell>
          <cell r="E295">
            <v>0</v>
          </cell>
        </row>
        <row r="296">
          <cell r="A296" t="str">
            <v>340</v>
          </cell>
          <cell r="B296">
            <v>3406</v>
          </cell>
          <cell r="C296" t="str">
            <v>Verzinsung langfristige Finanzverbindlichkeiten</v>
          </cell>
          <cell r="D296">
            <v>0</v>
          </cell>
          <cell r="E296">
            <v>0</v>
          </cell>
        </row>
        <row r="297">
          <cell r="A297" t="str">
            <v>340</v>
          </cell>
          <cell r="B297">
            <v>3409</v>
          </cell>
          <cell r="C297" t="str">
            <v>Übrige Passivzinsen</v>
          </cell>
          <cell r="D297">
            <v>0</v>
          </cell>
          <cell r="E297">
            <v>0</v>
          </cell>
        </row>
        <row r="298">
          <cell r="A298" t="str">
            <v>34</v>
          </cell>
          <cell r="B298">
            <v>341</v>
          </cell>
          <cell r="C298" t="str">
            <v>Realisierte Kursverluste</v>
          </cell>
          <cell r="D298">
            <v>0</v>
          </cell>
          <cell r="E298">
            <v>0</v>
          </cell>
        </row>
        <row r="299">
          <cell r="A299" t="str">
            <v>341</v>
          </cell>
          <cell r="B299">
            <v>3410</v>
          </cell>
          <cell r="C299" t="str">
            <v>Realisierte Kursverluste auf Finanzanlagen FV</v>
          </cell>
          <cell r="D299">
            <v>0</v>
          </cell>
          <cell r="E299">
            <v>0</v>
          </cell>
        </row>
        <row r="300">
          <cell r="A300" t="str">
            <v>341</v>
          </cell>
          <cell r="B300">
            <v>3411</v>
          </cell>
          <cell r="C300" t="str">
            <v>Realisierte Verluste auf Sachanlagen FV</v>
          </cell>
          <cell r="D300">
            <v>0</v>
          </cell>
          <cell r="E300">
            <v>0</v>
          </cell>
        </row>
        <row r="301">
          <cell r="A301" t="str">
            <v>341</v>
          </cell>
          <cell r="B301">
            <v>3419</v>
          </cell>
          <cell r="C301" t="str">
            <v>Kursverluste Fremdwährungen</v>
          </cell>
          <cell r="D301">
            <v>0</v>
          </cell>
          <cell r="E301">
            <v>0</v>
          </cell>
        </row>
        <row r="302">
          <cell r="A302" t="str">
            <v>34</v>
          </cell>
          <cell r="B302">
            <v>342</v>
          </cell>
          <cell r="C302" t="str">
            <v>Kapitalbeschaffungs- und Verwaltungskosten</v>
          </cell>
          <cell r="D302">
            <v>0</v>
          </cell>
          <cell r="E302">
            <v>0</v>
          </cell>
        </row>
        <row r="303">
          <cell r="A303" t="str">
            <v>342</v>
          </cell>
          <cell r="B303">
            <v>3420</v>
          </cell>
          <cell r="C303" t="str">
            <v>Kapitalbeschaffung und - verwaltung</v>
          </cell>
          <cell r="D303">
            <v>0</v>
          </cell>
          <cell r="E303">
            <v>0</v>
          </cell>
        </row>
        <row r="304">
          <cell r="A304" t="str">
            <v>34</v>
          </cell>
          <cell r="B304">
            <v>343</v>
          </cell>
          <cell r="C304" t="str">
            <v>Liegenschaftenaufwand Finanzvermögen</v>
          </cell>
          <cell r="D304">
            <v>0</v>
          </cell>
          <cell r="E304">
            <v>0</v>
          </cell>
        </row>
        <row r="305">
          <cell r="A305" t="str">
            <v>343</v>
          </cell>
          <cell r="B305">
            <v>3430</v>
          </cell>
          <cell r="C305" t="str">
            <v>Baulicher Unterhalt Liegenschaften FV</v>
          </cell>
          <cell r="D305">
            <v>0</v>
          </cell>
          <cell r="E305">
            <v>0</v>
          </cell>
        </row>
        <row r="306">
          <cell r="A306" t="str">
            <v>343</v>
          </cell>
          <cell r="B306">
            <v>3431</v>
          </cell>
          <cell r="C306" t="str">
            <v>Nicht baulicher Unterhalt Liegenschaften FV</v>
          </cell>
          <cell r="D306">
            <v>0</v>
          </cell>
          <cell r="E306">
            <v>0</v>
          </cell>
        </row>
        <row r="307">
          <cell r="A307" t="str">
            <v>343</v>
          </cell>
          <cell r="B307">
            <v>3439</v>
          </cell>
          <cell r="C307" t="str">
            <v>Übriger Liegenschaftsaufwand FV</v>
          </cell>
          <cell r="D307">
            <v>0</v>
          </cell>
          <cell r="E307">
            <v>0</v>
          </cell>
        </row>
        <row r="308">
          <cell r="A308" t="str">
            <v>34</v>
          </cell>
          <cell r="B308">
            <v>344</v>
          </cell>
          <cell r="C308" t="str">
            <v>Wertberichtigungen Anlagen FV</v>
          </cell>
          <cell r="D308">
            <v>0</v>
          </cell>
          <cell r="E308">
            <v>0</v>
          </cell>
        </row>
        <row r="309">
          <cell r="A309" t="str">
            <v>344</v>
          </cell>
          <cell r="B309">
            <v>3440</v>
          </cell>
          <cell r="C309" t="str">
            <v>Wertberichtigungen Finanzanlagen FV</v>
          </cell>
          <cell r="D309">
            <v>0</v>
          </cell>
          <cell r="E309">
            <v>0</v>
          </cell>
        </row>
        <row r="310">
          <cell r="A310" t="str">
            <v>344</v>
          </cell>
          <cell r="B310">
            <v>3441</v>
          </cell>
          <cell r="C310" t="str">
            <v>Wertberichtigung Sachanlagen FV</v>
          </cell>
          <cell r="D310">
            <v>0</v>
          </cell>
          <cell r="E310">
            <v>0</v>
          </cell>
        </row>
        <row r="311">
          <cell r="A311" t="str">
            <v>34</v>
          </cell>
          <cell r="B311">
            <v>349</v>
          </cell>
          <cell r="C311" t="str">
            <v>Verschiedener Finanzaufwand</v>
          </cell>
          <cell r="D311">
            <v>0</v>
          </cell>
          <cell r="E311">
            <v>0</v>
          </cell>
        </row>
        <row r="312">
          <cell r="A312" t="str">
            <v>349</v>
          </cell>
          <cell r="B312">
            <v>3499</v>
          </cell>
          <cell r="C312" t="str">
            <v>Übriger Finanzaufwand</v>
          </cell>
          <cell r="D312">
            <v>0</v>
          </cell>
          <cell r="E312">
            <v>0</v>
          </cell>
        </row>
        <row r="313">
          <cell r="A313" t="str">
            <v>3</v>
          </cell>
          <cell r="B313">
            <v>35</v>
          </cell>
          <cell r="C313" t="str">
            <v>Einlagen in Fonds und Spezialfinanzierungen</v>
          </cell>
          <cell r="D313">
            <v>0</v>
          </cell>
          <cell r="E313">
            <v>0</v>
          </cell>
        </row>
        <row r="314">
          <cell r="A314" t="str">
            <v>35</v>
          </cell>
          <cell r="B314">
            <v>350</v>
          </cell>
          <cell r="C314" t="str">
            <v>Einlagen in Fonds und Spezialfinanzierungen im Fremdkapital</v>
          </cell>
          <cell r="D314">
            <v>0</v>
          </cell>
          <cell r="E314">
            <v>0</v>
          </cell>
        </row>
        <row r="315">
          <cell r="A315" t="str">
            <v>350</v>
          </cell>
          <cell r="B315">
            <v>3500</v>
          </cell>
          <cell r="C315" t="str">
            <v>Einlagen in Spezialfinanzierungen FK</v>
          </cell>
          <cell r="D315">
            <v>0</v>
          </cell>
          <cell r="E315">
            <v>0</v>
          </cell>
        </row>
        <row r="316">
          <cell r="A316" t="str">
            <v>350</v>
          </cell>
          <cell r="B316">
            <v>3501</v>
          </cell>
          <cell r="C316" t="str">
            <v>Einlagen in Fonds des FK</v>
          </cell>
          <cell r="D316">
            <v>0</v>
          </cell>
          <cell r="E316">
            <v>0</v>
          </cell>
        </row>
        <row r="317">
          <cell r="A317" t="str">
            <v>35</v>
          </cell>
          <cell r="B317">
            <v>351</v>
          </cell>
          <cell r="C317" t="str">
            <v>Einlagen in Fonds und Spezialfinanzierungen im Eigenkapital</v>
          </cell>
          <cell r="D317">
            <v>0</v>
          </cell>
          <cell r="E317">
            <v>0</v>
          </cell>
        </row>
        <row r="318">
          <cell r="A318" t="str">
            <v>351</v>
          </cell>
          <cell r="B318">
            <v>3510</v>
          </cell>
          <cell r="C318" t="str">
            <v>Einlagen in Spezialfinanzierungen EK</v>
          </cell>
          <cell r="D318">
            <v>0</v>
          </cell>
          <cell r="E318">
            <v>0</v>
          </cell>
        </row>
        <row r="319">
          <cell r="A319" t="str">
            <v>351</v>
          </cell>
          <cell r="B319">
            <v>3511</v>
          </cell>
          <cell r="C319" t="str">
            <v>Einlagen in Fonds des EK</v>
          </cell>
          <cell r="D319">
            <v>0</v>
          </cell>
          <cell r="E319">
            <v>0</v>
          </cell>
        </row>
        <row r="320">
          <cell r="A320" t="str">
            <v>3</v>
          </cell>
          <cell r="B320">
            <v>36</v>
          </cell>
          <cell r="C320" t="str">
            <v>Transferaufwand</v>
          </cell>
          <cell r="D320">
            <v>0</v>
          </cell>
          <cell r="E320">
            <v>0</v>
          </cell>
        </row>
        <row r="321">
          <cell r="A321" t="str">
            <v>36</v>
          </cell>
          <cell r="B321">
            <v>360</v>
          </cell>
          <cell r="C321" t="str">
            <v>Ertragsanteile an Dritte</v>
          </cell>
          <cell r="D321">
            <v>0</v>
          </cell>
          <cell r="E321">
            <v>0</v>
          </cell>
        </row>
        <row r="322">
          <cell r="A322" t="str">
            <v>360</v>
          </cell>
          <cell r="B322">
            <v>3600</v>
          </cell>
          <cell r="C322" t="str">
            <v>Ertragsanteile an Bund</v>
          </cell>
          <cell r="D322">
            <v>0</v>
          </cell>
          <cell r="E322">
            <v>0</v>
          </cell>
        </row>
        <row r="323">
          <cell r="A323" t="str">
            <v>360</v>
          </cell>
          <cell r="B323">
            <v>3601</v>
          </cell>
          <cell r="C323" t="str">
            <v>Ertragsanteile an Kantone und Konkordate</v>
          </cell>
          <cell r="D323">
            <v>0</v>
          </cell>
          <cell r="E323">
            <v>0</v>
          </cell>
        </row>
        <row r="324">
          <cell r="A324" t="str">
            <v>360</v>
          </cell>
          <cell r="B324">
            <v>3602</v>
          </cell>
          <cell r="C324" t="str">
            <v>Ertragsanteile an Gemeinden und Gemeindezweckverbände</v>
          </cell>
          <cell r="D324">
            <v>0</v>
          </cell>
          <cell r="E324">
            <v>0</v>
          </cell>
        </row>
        <row r="325">
          <cell r="A325" t="str">
            <v>360</v>
          </cell>
          <cell r="B325">
            <v>3603</v>
          </cell>
          <cell r="C325" t="str">
            <v>Ertragsanteile an öffentliche Sozialversicherungen</v>
          </cell>
          <cell r="D325">
            <v>0</v>
          </cell>
          <cell r="E325">
            <v>0</v>
          </cell>
        </row>
        <row r="326">
          <cell r="A326" t="str">
            <v>360</v>
          </cell>
          <cell r="B326">
            <v>3604</v>
          </cell>
          <cell r="C326" t="str">
            <v>Ertragsanteile an öffentliche Unternehmungen</v>
          </cell>
          <cell r="D326">
            <v>0</v>
          </cell>
          <cell r="E326">
            <v>0</v>
          </cell>
        </row>
        <row r="327">
          <cell r="A327" t="str">
            <v>36</v>
          </cell>
          <cell r="B327">
            <v>361</v>
          </cell>
          <cell r="C327" t="str">
            <v>Entschädigungen an Gemeinwesen</v>
          </cell>
          <cell r="D327">
            <v>0</v>
          </cell>
          <cell r="E327">
            <v>0</v>
          </cell>
        </row>
        <row r="328">
          <cell r="A328" t="str">
            <v>361</v>
          </cell>
          <cell r="B328">
            <v>3610</v>
          </cell>
          <cell r="C328" t="str">
            <v>Entschädigungen an Bund</v>
          </cell>
          <cell r="D328">
            <v>0</v>
          </cell>
          <cell r="E328">
            <v>0</v>
          </cell>
        </row>
        <row r="329">
          <cell r="A329" t="str">
            <v>361</v>
          </cell>
          <cell r="B329">
            <v>3611</v>
          </cell>
          <cell r="C329" t="str">
            <v>Entschädigungen an Kantone und Konkordate</v>
          </cell>
          <cell r="D329">
            <v>0</v>
          </cell>
          <cell r="E329">
            <v>0</v>
          </cell>
        </row>
        <row r="330">
          <cell r="A330" t="str">
            <v>361</v>
          </cell>
          <cell r="B330">
            <v>3612</v>
          </cell>
          <cell r="C330" t="str">
            <v>Entschädigungen an Gemeinden und Gemeindezweckverbände</v>
          </cell>
          <cell r="D330">
            <v>0</v>
          </cell>
          <cell r="E330">
            <v>0</v>
          </cell>
        </row>
        <row r="331">
          <cell r="A331" t="str">
            <v>361</v>
          </cell>
          <cell r="B331">
            <v>3613</v>
          </cell>
          <cell r="C331" t="str">
            <v>Entschädigungen an öffentliche Sozialversicherungen</v>
          </cell>
          <cell r="D331">
            <v>0</v>
          </cell>
          <cell r="E331">
            <v>0</v>
          </cell>
        </row>
        <row r="332">
          <cell r="A332" t="str">
            <v>361</v>
          </cell>
          <cell r="B332">
            <v>3614</v>
          </cell>
          <cell r="C332" t="str">
            <v>Entschädigungen an öffentliche Unternehmungen</v>
          </cell>
          <cell r="D332">
            <v>0</v>
          </cell>
          <cell r="E332">
            <v>0</v>
          </cell>
        </row>
        <row r="333">
          <cell r="A333" t="str">
            <v>36</v>
          </cell>
          <cell r="B333">
            <v>362</v>
          </cell>
          <cell r="C333" t="str">
            <v>Finanz- und Lastenausgleich</v>
          </cell>
          <cell r="D333">
            <v>0</v>
          </cell>
          <cell r="E333">
            <v>0</v>
          </cell>
        </row>
        <row r="334">
          <cell r="A334" t="str">
            <v>362</v>
          </cell>
          <cell r="B334">
            <v>3621</v>
          </cell>
          <cell r="C334" t="str">
            <v>Finanz- und Lastenausgleich an Kanton</v>
          </cell>
          <cell r="D334">
            <v>0</v>
          </cell>
          <cell r="E334">
            <v>0</v>
          </cell>
        </row>
        <row r="335">
          <cell r="A335" t="str">
            <v>36</v>
          </cell>
          <cell r="B335">
            <v>363</v>
          </cell>
          <cell r="C335" t="str">
            <v>Beiträge an Gemeinwesen und Dritte</v>
          </cell>
          <cell r="D335">
            <v>0</v>
          </cell>
          <cell r="E335">
            <v>0</v>
          </cell>
        </row>
        <row r="336">
          <cell r="A336" t="str">
            <v>363</v>
          </cell>
          <cell r="B336">
            <v>3630</v>
          </cell>
          <cell r="C336" t="str">
            <v>Beiträge an den Bund</v>
          </cell>
          <cell r="D336">
            <v>0</v>
          </cell>
          <cell r="E336">
            <v>0</v>
          </cell>
        </row>
        <row r="337">
          <cell r="A337" t="str">
            <v>363</v>
          </cell>
          <cell r="B337">
            <v>3631</v>
          </cell>
          <cell r="C337" t="str">
            <v>Beiträge an Kantone und Konkordate</v>
          </cell>
          <cell r="D337">
            <v>0</v>
          </cell>
          <cell r="E337">
            <v>0</v>
          </cell>
        </row>
        <row r="338">
          <cell r="A338" t="str">
            <v>363</v>
          </cell>
          <cell r="B338">
            <v>3632</v>
          </cell>
          <cell r="C338" t="str">
            <v>Beiträge an Gemeinden und Gemeindezweckverbände</v>
          </cell>
          <cell r="D338">
            <v>0</v>
          </cell>
          <cell r="E338">
            <v>0</v>
          </cell>
        </row>
        <row r="339">
          <cell r="A339" t="str">
            <v>363</v>
          </cell>
          <cell r="B339">
            <v>3633</v>
          </cell>
          <cell r="C339" t="str">
            <v>Beiträge an öffentliche Sozialversicherungen</v>
          </cell>
          <cell r="D339">
            <v>0</v>
          </cell>
          <cell r="E339">
            <v>0</v>
          </cell>
        </row>
        <row r="340">
          <cell r="A340" t="str">
            <v>363</v>
          </cell>
          <cell r="B340">
            <v>3634</v>
          </cell>
          <cell r="C340" t="str">
            <v>Beiträge an öffentliche Unternehmungen</v>
          </cell>
          <cell r="D340">
            <v>0</v>
          </cell>
          <cell r="E340">
            <v>0</v>
          </cell>
        </row>
        <row r="341">
          <cell r="A341" t="str">
            <v>363</v>
          </cell>
          <cell r="B341">
            <v>3635</v>
          </cell>
          <cell r="C341" t="str">
            <v>Beiträge an private Unternehmungen</v>
          </cell>
          <cell r="D341">
            <v>0</v>
          </cell>
          <cell r="E341">
            <v>0</v>
          </cell>
        </row>
        <row r="342">
          <cell r="A342" t="str">
            <v>363</v>
          </cell>
          <cell r="B342">
            <v>3636</v>
          </cell>
          <cell r="C342" t="str">
            <v>Beiträge an private Organisationen ohne Erwerbszweck</v>
          </cell>
          <cell r="D342">
            <v>0</v>
          </cell>
          <cell r="E342">
            <v>0</v>
          </cell>
        </row>
        <row r="343">
          <cell r="A343" t="str">
            <v>363</v>
          </cell>
          <cell r="B343">
            <v>3637</v>
          </cell>
          <cell r="C343" t="str">
            <v>Beiträge an private Haushalte</v>
          </cell>
          <cell r="D343">
            <v>0</v>
          </cell>
          <cell r="E343">
            <v>0</v>
          </cell>
        </row>
        <row r="344">
          <cell r="A344" t="str">
            <v>363</v>
          </cell>
          <cell r="B344">
            <v>3638</v>
          </cell>
          <cell r="C344" t="str">
            <v>Beiträge an das Ausland</v>
          </cell>
          <cell r="D344">
            <v>0</v>
          </cell>
          <cell r="E344">
            <v>0</v>
          </cell>
        </row>
        <row r="345">
          <cell r="A345" t="str">
            <v>36</v>
          </cell>
          <cell r="B345">
            <v>364</v>
          </cell>
          <cell r="C345" t="str">
            <v>Wertberichtigungen Darlehen VV</v>
          </cell>
          <cell r="D345">
            <v>0</v>
          </cell>
          <cell r="E345">
            <v>0</v>
          </cell>
        </row>
        <row r="346">
          <cell r="A346" t="str">
            <v>364</v>
          </cell>
          <cell r="B346">
            <v>3640</v>
          </cell>
          <cell r="C346" t="str">
            <v>Wertberichtigungen Darlehen VV</v>
          </cell>
          <cell r="D346">
            <v>0</v>
          </cell>
          <cell r="E346">
            <v>0</v>
          </cell>
        </row>
        <row r="347">
          <cell r="A347" t="str">
            <v>36</v>
          </cell>
          <cell r="B347">
            <v>365</v>
          </cell>
          <cell r="C347" t="str">
            <v>Wertberichtigungen Beteiligungen VV</v>
          </cell>
          <cell r="D347">
            <v>0</v>
          </cell>
          <cell r="E347">
            <v>0</v>
          </cell>
        </row>
        <row r="348">
          <cell r="A348" t="str">
            <v>365</v>
          </cell>
          <cell r="B348">
            <v>3650</v>
          </cell>
          <cell r="C348" t="str">
            <v>Wertberichtigungen Beteiligungen VV</v>
          </cell>
          <cell r="D348">
            <v>0</v>
          </cell>
          <cell r="E348">
            <v>0</v>
          </cell>
        </row>
        <row r="349">
          <cell r="A349" t="str">
            <v>36</v>
          </cell>
          <cell r="B349">
            <v>366</v>
          </cell>
          <cell r="C349" t="str">
            <v>Abschreibungen Investitionsbeiträge</v>
          </cell>
          <cell r="D349">
            <v>0</v>
          </cell>
          <cell r="E349">
            <v>0</v>
          </cell>
        </row>
        <row r="350">
          <cell r="A350" t="str">
            <v>366</v>
          </cell>
          <cell r="B350">
            <v>3660</v>
          </cell>
          <cell r="C350" t="str">
            <v>Planmässige Abschreibung Investitionsbeiträge</v>
          </cell>
          <cell r="D350">
            <v>0</v>
          </cell>
          <cell r="E350">
            <v>0</v>
          </cell>
        </row>
        <row r="351">
          <cell r="A351" t="str">
            <v>366</v>
          </cell>
          <cell r="B351">
            <v>3661</v>
          </cell>
          <cell r="C351" t="str">
            <v>Ausserplanmässige Abschreibung Investitionsbeiträge</v>
          </cell>
          <cell r="D351">
            <v>0</v>
          </cell>
          <cell r="E351">
            <v>0</v>
          </cell>
        </row>
        <row r="352">
          <cell r="A352" t="str">
            <v>36</v>
          </cell>
          <cell r="B352">
            <v>369</v>
          </cell>
          <cell r="C352" t="str">
            <v>Verschiedener Transferaufwand</v>
          </cell>
          <cell r="D352">
            <v>0</v>
          </cell>
          <cell r="E352">
            <v>0</v>
          </cell>
        </row>
        <row r="353">
          <cell r="A353" t="str">
            <v>369</v>
          </cell>
          <cell r="B353">
            <v>3690</v>
          </cell>
          <cell r="C353" t="str">
            <v>Übriger Transferaufwand</v>
          </cell>
          <cell r="D353">
            <v>0</v>
          </cell>
          <cell r="E353">
            <v>0</v>
          </cell>
        </row>
        <row r="354">
          <cell r="A354" t="str">
            <v>369</v>
          </cell>
          <cell r="B354">
            <v>3699</v>
          </cell>
          <cell r="C354" t="str">
            <v>Rückverteilungen</v>
          </cell>
          <cell r="D354">
            <v>0</v>
          </cell>
          <cell r="E354">
            <v>0</v>
          </cell>
        </row>
        <row r="355">
          <cell r="A355" t="str">
            <v>3</v>
          </cell>
          <cell r="B355">
            <v>37</v>
          </cell>
          <cell r="C355" t="str">
            <v>Durchlaufende Beiträge</v>
          </cell>
          <cell r="D355">
            <v>0</v>
          </cell>
          <cell r="E355">
            <v>0</v>
          </cell>
        </row>
        <row r="356">
          <cell r="A356" t="str">
            <v>37</v>
          </cell>
          <cell r="B356">
            <v>370</v>
          </cell>
          <cell r="C356" t="str">
            <v>Durchlaufende Beiträge</v>
          </cell>
          <cell r="D356">
            <v>0</v>
          </cell>
          <cell r="E356">
            <v>0</v>
          </cell>
        </row>
        <row r="357">
          <cell r="A357" t="str">
            <v>370</v>
          </cell>
          <cell r="B357">
            <v>3700</v>
          </cell>
          <cell r="C357" t="str">
            <v>Bund</v>
          </cell>
          <cell r="D357">
            <v>0</v>
          </cell>
          <cell r="E357">
            <v>0</v>
          </cell>
        </row>
        <row r="358">
          <cell r="A358" t="str">
            <v>370</v>
          </cell>
          <cell r="B358">
            <v>3701</v>
          </cell>
          <cell r="C358" t="str">
            <v>Kantone und Konkordate</v>
          </cell>
          <cell r="D358">
            <v>0</v>
          </cell>
          <cell r="E358">
            <v>0</v>
          </cell>
        </row>
        <row r="359">
          <cell r="A359" t="str">
            <v>370</v>
          </cell>
          <cell r="B359">
            <v>3702</v>
          </cell>
          <cell r="C359" t="str">
            <v>Gemeinden und Gemeindezweckverbände</v>
          </cell>
          <cell r="D359">
            <v>0</v>
          </cell>
          <cell r="E359">
            <v>0</v>
          </cell>
        </row>
        <row r="360">
          <cell r="A360" t="str">
            <v>370</v>
          </cell>
          <cell r="B360">
            <v>3703</v>
          </cell>
          <cell r="C360" t="str">
            <v>Öffentliche Sozialversicherungen</v>
          </cell>
          <cell r="D360">
            <v>0</v>
          </cell>
          <cell r="E360">
            <v>0</v>
          </cell>
        </row>
        <row r="361">
          <cell r="A361" t="str">
            <v>370</v>
          </cell>
          <cell r="B361">
            <v>3704</v>
          </cell>
          <cell r="C361" t="str">
            <v>Öffentliche Unternehmungen</v>
          </cell>
          <cell r="D361">
            <v>0</v>
          </cell>
          <cell r="E361">
            <v>0</v>
          </cell>
        </row>
        <row r="362">
          <cell r="A362" t="str">
            <v>370</v>
          </cell>
          <cell r="B362">
            <v>3705</v>
          </cell>
          <cell r="C362" t="str">
            <v>Private Unternehmungen</v>
          </cell>
          <cell r="D362">
            <v>0</v>
          </cell>
          <cell r="E362">
            <v>0</v>
          </cell>
        </row>
        <row r="363">
          <cell r="A363" t="str">
            <v>370</v>
          </cell>
          <cell r="B363">
            <v>3706</v>
          </cell>
          <cell r="C363" t="str">
            <v>Private Organisationen ohne Erwerbszweck</v>
          </cell>
          <cell r="D363">
            <v>0</v>
          </cell>
          <cell r="E363">
            <v>0</v>
          </cell>
        </row>
        <row r="364">
          <cell r="A364" t="str">
            <v>370</v>
          </cell>
          <cell r="B364">
            <v>3707</v>
          </cell>
          <cell r="C364" t="str">
            <v>Private Haushalte</v>
          </cell>
          <cell r="D364">
            <v>0</v>
          </cell>
          <cell r="E364">
            <v>0</v>
          </cell>
        </row>
        <row r="365">
          <cell r="A365" t="str">
            <v>370</v>
          </cell>
          <cell r="B365">
            <v>3708</v>
          </cell>
          <cell r="C365" t="str">
            <v>Ausland</v>
          </cell>
          <cell r="D365">
            <v>0</v>
          </cell>
          <cell r="E365">
            <v>0</v>
          </cell>
        </row>
        <row r="366">
          <cell r="A366" t="str">
            <v>3</v>
          </cell>
          <cell r="B366">
            <v>38</v>
          </cell>
          <cell r="C366" t="str">
            <v>Ausserordentlicher Aufwand</v>
          </cell>
          <cell r="D366">
            <v>0</v>
          </cell>
          <cell r="E366">
            <v>0</v>
          </cell>
        </row>
        <row r="367">
          <cell r="A367" t="str">
            <v>38</v>
          </cell>
          <cell r="B367">
            <v>389</v>
          </cell>
          <cell r="C367" t="str">
            <v>Einlagen in das Eigenkapital</v>
          </cell>
          <cell r="D367">
            <v>0</v>
          </cell>
          <cell r="E367">
            <v>0</v>
          </cell>
        </row>
        <row r="368">
          <cell r="A368" t="str">
            <v>389</v>
          </cell>
          <cell r="B368">
            <v>3892</v>
          </cell>
          <cell r="C368" t="str">
            <v>Einlagen in Rücklagen der Globalbudgetbereiche</v>
          </cell>
          <cell r="D368">
            <v>0</v>
          </cell>
          <cell r="E368">
            <v>0</v>
          </cell>
        </row>
        <row r="369">
          <cell r="A369" t="str">
            <v>389</v>
          </cell>
          <cell r="B369">
            <v>3893</v>
          </cell>
          <cell r="C369" t="str">
            <v>Einlagen in Vorfinanzierungen des EK</v>
          </cell>
          <cell r="D369">
            <v>0</v>
          </cell>
          <cell r="E369">
            <v>0</v>
          </cell>
        </row>
        <row r="370">
          <cell r="A370" t="str">
            <v>389</v>
          </cell>
          <cell r="B370">
            <v>3896</v>
          </cell>
          <cell r="C370" t="str">
            <v>Einlagen in Neubewertungsreserven</v>
          </cell>
          <cell r="D370">
            <v>0</v>
          </cell>
          <cell r="E370">
            <v>0</v>
          </cell>
        </row>
        <row r="371">
          <cell r="A371" t="str">
            <v>389</v>
          </cell>
          <cell r="B371">
            <v>3898</v>
          </cell>
          <cell r="C371" t="str">
            <v>Einlagen in die Reserve im EK</v>
          </cell>
          <cell r="D371">
            <v>0</v>
          </cell>
          <cell r="E371">
            <v>0</v>
          </cell>
        </row>
        <row r="372">
          <cell r="A372" t="str">
            <v>3</v>
          </cell>
          <cell r="B372">
            <v>39</v>
          </cell>
          <cell r="C372" t="str">
            <v>Interne Verrechnungen</v>
          </cell>
          <cell r="D372">
            <v>0</v>
          </cell>
          <cell r="E372">
            <v>0</v>
          </cell>
        </row>
        <row r="373">
          <cell r="A373" t="str">
            <v>39</v>
          </cell>
          <cell r="B373">
            <v>390</v>
          </cell>
          <cell r="C373" t="str">
            <v>Material- und Warenbezüge</v>
          </cell>
          <cell r="D373">
            <v>0</v>
          </cell>
          <cell r="E373">
            <v>0</v>
          </cell>
        </row>
        <row r="374">
          <cell r="A374" t="str">
            <v>390</v>
          </cell>
          <cell r="B374">
            <v>3900</v>
          </cell>
          <cell r="C374" t="str">
            <v>Interne Verrechnung von Material- und Warenbezügen</v>
          </cell>
          <cell r="D374">
            <v>0</v>
          </cell>
          <cell r="E374">
            <v>0</v>
          </cell>
        </row>
        <row r="375">
          <cell r="A375" t="str">
            <v>39</v>
          </cell>
          <cell r="B375">
            <v>391</v>
          </cell>
          <cell r="C375" t="str">
            <v>Dienstleistungen</v>
          </cell>
          <cell r="D375">
            <v>0</v>
          </cell>
          <cell r="E375">
            <v>0</v>
          </cell>
        </row>
        <row r="376">
          <cell r="A376" t="str">
            <v>391</v>
          </cell>
          <cell r="B376">
            <v>3910</v>
          </cell>
          <cell r="C376" t="str">
            <v>Interne Verrechnung von Dienstleistungen</v>
          </cell>
          <cell r="D376">
            <v>0</v>
          </cell>
          <cell r="E376">
            <v>0</v>
          </cell>
        </row>
        <row r="377">
          <cell r="A377" t="str">
            <v>39</v>
          </cell>
          <cell r="B377">
            <v>392</v>
          </cell>
          <cell r="C377" t="str">
            <v>Pacht, Mieten, Benützungskosten</v>
          </cell>
          <cell r="D377">
            <v>0</v>
          </cell>
          <cell r="E377">
            <v>0</v>
          </cell>
        </row>
        <row r="378">
          <cell r="A378" t="str">
            <v>392</v>
          </cell>
          <cell r="B378">
            <v>3920</v>
          </cell>
          <cell r="C378" t="str">
            <v>Interne Verrechnung von Pacht, Mieten, Benützungskosten</v>
          </cell>
          <cell r="D378">
            <v>0</v>
          </cell>
          <cell r="E378">
            <v>0</v>
          </cell>
        </row>
        <row r="379">
          <cell r="A379" t="str">
            <v>39</v>
          </cell>
          <cell r="B379">
            <v>393</v>
          </cell>
          <cell r="C379" t="str">
            <v>Betriebs- und Verwaltungskosten</v>
          </cell>
          <cell r="D379">
            <v>0</v>
          </cell>
          <cell r="E379">
            <v>0</v>
          </cell>
        </row>
        <row r="380">
          <cell r="A380" t="str">
            <v>393</v>
          </cell>
          <cell r="B380">
            <v>3930</v>
          </cell>
          <cell r="C380" t="str">
            <v>Interne Verrechnung von Betriebs- und Verwaltungskosten</v>
          </cell>
          <cell r="D380">
            <v>0</v>
          </cell>
          <cell r="E380">
            <v>0</v>
          </cell>
        </row>
        <row r="381">
          <cell r="A381" t="str">
            <v>39</v>
          </cell>
          <cell r="B381">
            <v>394</v>
          </cell>
          <cell r="C381" t="str">
            <v>Kalk. Zinsen und Finanzaufwand</v>
          </cell>
          <cell r="D381">
            <v>0</v>
          </cell>
          <cell r="E381">
            <v>0</v>
          </cell>
        </row>
        <row r="382">
          <cell r="A382" t="str">
            <v>394</v>
          </cell>
          <cell r="B382">
            <v>3940</v>
          </cell>
          <cell r="C382" t="str">
            <v>Interne Verrechnung von kalk. Zinsen und Finanzaufwand</v>
          </cell>
          <cell r="D382">
            <v>0</v>
          </cell>
          <cell r="E382">
            <v>0</v>
          </cell>
        </row>
        <row r="383">
          <cell r="A383" t="str">
            <v>39</v>
          </cell>
          <cell r="B383">
            <v>395</v>
          </cell>
          <cell r="C383" t="str">
            <v>Planmässige und ausserplanmässige Abschreibungen</v>
          </cell>
          <cell r="D383">
            <v>0</v>
          </cell>
          <cell r="E383">
            <v>0</v>
          </cell>
        </row>
        <row r="384">
          <cell r="A384" t="str">
            <v>395</v>
          </cell>
          <cell r="B384">
            <v>3950</v>
          </cell>
          <cell r="C384" t="str">
            <v>Interne Verrechnung von planmässigen und ausserplanmässigen Abschreibungen</v>
          </cell>
          <cell r="D384">
            <v>0</v>
          </cell>
          <cell r="E384">
            <v>0</v>
          </cell>
        </row>
        <row r="385">
          <cell r="A385" t="str">
            <v>39</v>
          </cell>
          <cell r="B385">
            <v>398</v>
          </cell>
          <cell r="C385" t="str">
            <v>Übertragungen</v>
          </cell>
          <cell r="D385">
            <v>0</v>
          </cell>
          <cell r="E385">
            <v>0</v>
          </cell>
        </row>
        <row r="386">
          <cell r="A386" t="str">
            <v>398</v>
          </cell>
          <cell r="B386">
            <v>3980</v>
          </cell>
          <cell r="C386" t="str">
            <v>Interne Übertragungen</v>
          </cell>
          <cell r="D386">
            <v>0</v>
          </cell>
          <cell r="E386">
            <v>0</v>
          </cell>
        </row>
        <row r="387">
          <cell r="A387" t="str">
            <v>39</v>
          </cell>
          <cell r="B387">
            <v>399</v>
          </cell>
          <cell r="C387" t="str">
            <v>Übrige interne Verrechnungen</v>
          </cell>
          <cell r="D387">
            <v>0</v>
          </cell>
          <cell r="E387">
            <v>0</v>
          </cell>
        </row>
        <row r="388">
          <cell r="A388" t="str">
            <v>399</v>
          </cell>
          <cell r="B388">
            <v>3990</v>
          </cell>
          <cell r="C388" t="str">
            <v>Übrige interne Verrechnungen</v>
          </cell>
          <cell r="D388">
            <v>0</v>
          </cell>
          <cell r="E388">
            <v>0</v>
          </cell>
        </row>
        <row r="389">
          <cell r="A389"/>
          <cell r="B389">
            <v>4</v>
          </cell>
          <cell r="C389" t="str">
            <v>Ertrag</v>
          </cell>
          <cell r="D389">
            <v>0</v>
          </cell>
          <cell r="E389">
            <v>0</v>
          </cell>
        </row>
        <row r="390">
          <cell r="A390" t="str">
            <v>4</v>
          </cell>
          <cell r="B390">
            <v>40</v>
          </cell>
          <cell r="C390" t="str">
            <v>Fiskalertrag</v>
          </cell>
          <cell r="D390">
            <v>0</v>
          </cell>
          <cell r="E390">
            <v>0</v>
          </cell>
        </row>
        <row r="391">
          <cell r="A391" t="str">
            <v>40</v>
          </cell>
          <cell r="B391">
            <v>400</v>
          </cell>
          <cell r="C391" t="str">
            <v>Direkte Steuern natürliche Personen</v>
          </cell>
          <cell r="D391">
            <v>0</v>
          </cell>
          <cell r="E391">
            <v>0</v>
          </cell>
        </row>
        <row r="392">
          <cell r="A392" t="str">
            <v>400</v>
          </cell>
          <cell r="B392">
            <v>4000</v>
          </cell>
          <cell r="C392" t="str">
            <v>Einkommenssteuern natürliche Personen</v>
          </cell>
          <cell r="D392">
            <v>0</v>
          </cell>
          <cell r="E392">
            <v>0</v>
          </cell>
        </row>
        <row r="393">
          <cell r="A393" t="str">
            <v>400</v>
          </cell>
          <cell r="B393">
            <v>4001</v>
          </cell>
          <cell r="C393" t="str">
            <v>Vermögenssteuern natürliche Personen</v>
          </cell>
          <cell r="D393">
            <v>0</v>
          </cell>
          <cell r="E393">
            <v>0</v>
          </cell>
        </row>
        <row r="394">
          <cell r="A394" t="str">
            <v>400</v>
          </cell>
          <cell r="B394">
            <v>4002</v>
          </cell>
          <cell r="C394" t="str">
            <v>Quellensteuern natürliche Personen</v>
          </cell>
          <cell r="D394">
            <v>0</v>
          </cell>
          <cell r="E394">
            <v>0</v>
          </cell>
        </row>
        <row r="395">
          <cell r="A395" t="str">
            <v>400</v>
          </cell>
          <cell r="B395">
            <v>4008</v>
          </cell>
          <cell r="C395" t="str">
            <v>Personensteuern</v>
          </cell>
          <cell r="D395">
            <v>0</v>
          </cell>
          <cell r="E395">
            <v>0</v>
          </cell>
        </row>
        <row r="396">
          <cell r="A396" t="str">
            <v>400</v>
          </cell>
          <cell r="B396">
            <v>4009</v>
          </cell>
          <cell r="C396" t="str">
            <v>Übrige direkte Steuern natürliche Personen</v>
          </cell>
          <cell r="D396">
            <v>0</v>
          </cell>
          <cell r="E396">
            <v>0</v>
          </cell>
        </row>
        <row r="397">
          <cell r="A397" t="str">
            <v>40</v>
          </cell>
          <cell r="B397">
            <v>401</v>
          </cell>
          <cell r="C397" t="str">
            <v>Direkte Steuern juristische Personen</v>
          </cell>
          <cell r="D397">
            <v>0</v>
          </cell>
          <cell r="E397">
            <v>0</v>
          </cell>
        </row>
        <row r="398">
          <cell r="A398" t="str">
            <v>401</v>
          </cell>
          <cell r="B398">
            <v>4010</v>
          </cell>
          <cell r="C398" t="str">
            <v>Gewinnsteuern juristische Personen</v>
          </cell>
          <cell r="D398">
            <v>0</v>
          </cell>
          <cell r="E398">
            <v>0</v>
          </cell>
        </row>
        <row r="399">
          <cell r="A399" t="str">
            <v>401</v>
          </cell>
          <cell r="B399">
            <v>4011</v>
          </cell>
          <cell r="C399" t="str">
            <v>Kapitalssteuern juristische Personen</v>
          </cell>
          <cell r="D399">
            <v>0</v>
          </cell>
          <cell r="E399">
            <v>0</v>
          </cell>
        </row>
        <row r="400">
          <cell r="A400" t="str">
            <v>401</v>
          </cell>
          <cell r="B400">
            <v>4012</v>
          </cell>
          <cell r="C400" t="str">
            <v>Quellensteuern juristische Personen</v>
          </cell>
          <cell r="D400">
            <v>0</v>
          </cell>
          <cell r="E400">
            <v>0</v>
          </cell>
        </row>
        <row r="401">
          <cell r="A401" t="str">
            <v>401</v>
          </cell>
          <cell r="B401">
            <v>4019</v>
          </cell>
          <cell r="C401" t="str">
            <v>Übrige direkte Steuern juristische Personen</v>
          </cell>
          <cell r="D401">
            <v>0</v>
          </cell>
          <cell r="E401">
            <v>0</v>
          </cell>
        </row>
        <row r="402">
          <cell r="A402" t="str">
            <v>40</v>
          </cell>
          <cell r="B402">
            <v>402</v>
          </cell>
          <cell r="C402" t="str">
            <v>Übrige Direkte Steuern</v>
          </cell>
          <cell r="D402">
            <v>0</v>
          </cell>
          <cell r="E402">
            <v>0</v>
          </cell>
        </row>
        <row r="403">
          <cell r="A403" t="str">
            <v>402</v>
          </cell>
          <cell r="B403">
            <v>4020</v>
          </cell>
          <cell r="C403" t="str">
            <v>Verrechnungssteuer (nur Bund)</v>
          </cell>
          <cell r="D403">
            <v>0</v>
          </cell>
          <cell r="E403">
            <v>0</v>
          </cell>
        </row>
        <row r="404">
          <cell r="A404" t="str">
            <v>402</v>
          </cell>
          <cell r="B404">
            <v>4021</v>
          </cell>
          <cell r="C404" t="str">
            <v>Grundsteuern</v>
          </cell>
          <cell r="D404">
            <v>0</v>
          </cell>
          <cell r="E404">
            <v>0</v>
          </cell>
        </row>
        <row r="405">
          <cell r="A405" t="str">
            <v>402</v>
          </cell>
          <cell r="B405">
            <v>4022</v>
          </cell>
          <cell r="C405" t="str">
            <v>Vermögensgewinnsteuern</v>
          </cell>
          <cell r="D405">
            <v>0</v>
          </cell>
          <cell r="E405">
            <v>0</v>
          </cell>
        </row>
        <row r="406">
          <cell r="A406" t="str">
            <v>402</v>
          </cell>
          <cell r="B406">
            <v>4023</v>
          </cell>
          <cell r="C406" t="str">
            <v>Vermögensverkehrssteuern</v>
          </cell>
          <cell r="D406">
            <v>0</v>
          </cell>
          <cell r="E406">
            <v>0</v>
          </cell>
        </row>
        <row r="407">
          <cell r="A407" t="str">
            <v>402</v>
          </cell>
          <cell r="B407">
            <v>4024</v>
          </cell>
          <cell r="C407" t="str">
            <v>Erbschafts- und Schenkungssteuern</v>
          </cell>
          <cell r="D407">
            <v>0</v>
          </cell>
          <cell r="E407">
            <v>0</v>
          </cell>
        </row>
        <row r="408">
          <cell r="A408" t="str">
            <v>402</v>
          </cell>
          <cell r="B408">
            <v>4025</v>
          </cell>
          <cell r="C408" t="str">
            <v>Spielbanken- und Spielautomatenabgabe</v>
          </cell>
          <cell r="D408">
            <v>0</v>
          </cell>
          <cell r="E408">
            <v>0</v>
          </cell>
        </row>
        <row r="409">
          <cell r="A409" t="str">
            <v>40</v>
          </cell>
          <cell r="B409">
            <v>403</v>
          </cell>
          <cell r="C409" t="str">
            <v>Besitz- und Aufwandsteuern</v>
          </cell>
          <cell r="D409">
            <v>0</v>
          </cell>
          <cell r="E409">
            <v>0</v>
          </cell>
        </row>
        <row r="410">
          <cell r="A410" t="str">
            <v>403</v>
          </cell>
          <cell r="B410">
            <v>4030</v>
          </cell>
          <cell r="C410" t="str">
            <v>Verkehrsabgaben</v>
          </cell>
          <cell r="D410">
            <v>0</v>
          </cell>
          <cell r="E410">
            <v>0</v>
          </cell>
        </row>
        <row r="411">
          <cell r="A411" t="str">
            <v>403</v>
          </cell>
          <cell r="B411">
            <v>4031</v>
          </cell>
          <cell r="C411" t="str">
            <v>Schiffssteuern</v>
          </cell>
          <cell r="D411">
            <v>0</v>
          </cell>
          <cell r="E411">
            <v>0</v>
          </cell>
        </row>
        <row r="412">
          <cell r="A412" t="str">
            <v>403</v>
          </cell>
          <cell r="B412">
            <v>4032</v>
          </cell>
          <cell r="C412" t="str">
            <v>Vergnügungssteuern</v>
          </cell>
          <cell r="D412">
            <v>0</v>
          </cell>
          <cell r="E412">
            <v>0</v>
          </cell>
        </row>
        <row r="413">
          <cell r="A413" t="str">
            <v>403</v>
          </cell>
          <cell r="B413">
            <v>4033</v>
          </cell>
          <cell r="C413" t="str">
            <v>Hundesteuern</v>
          </cell>
          <cell r="D413">
            <v>0</v>
          </cell>
          <cell r="E413">
            <v>0</v>
          </cell>
        </row>
        <row r="414">
          <cell r="A414" t="str">
            <v>403</v>
          </cell>
          <cell r="B414">
            <v>4039</v>
          </cell>
          <cell r="C414" t="str">
            <v>Übrige Besitz- und Aufwandsteuern</v>
          </cell>
          <cell r="D414">
            <v>0</v>
          </cell>
          <cell r="E414">
            <v>0</v>
          </cell>
        </row>
        <row r="415">
          <cell r="A415" t="str">
            <v>4</v>
          </cell>
          <cell r="B415">
            <v>41</v>
          </cell>
          <cell r="C415" t="str">
            <v>Regalien und Konzessionen</v>
          </cell>
          <cell r="D415">
            <v>0</v>
          </cell>
          <cell r="E415">
            <v>0</v>
          </cell>
        </row>
        <row r="416">
          <cell r="A416" t="str">
            <v>41</v>
          </cell>
          <cell r="B416">
            <v>410</v>
          </cell>
          <cell r="C416" t="str">
            <v>Regalien</v>
          </cell>
          <cell r="D416">
            <v>0</v>
          </cell>
          <cell r="E416">
            <v>0</v>
          </cell>
        </row>
        <row r="417">
          <cell r="A417" t="str">
            <v>410</v>
          </cell>
          <cell r="B417">
            <v>4100</v>
          </cell>
          <cell r="C417" t="str">
            <v>Regalien</v>
          </cell>
          <cell r="D417">
            <v>0</v>
          </cell>
          <cell r="E417">
            <v>0</v>
          </cell>
        </row>
        <row r="418">
          <cell r="A418" t="str">
            <v>41</v>
          </cell>
          <cell r="B418">
            <v>411</v>
          </cell>
          <cell r="C418" t="str">
            <v>Schweiz. Nationalbank</v>
          </cell>
          <cell r="D418">
            <v>0</v>
          </cell>
          <cell r="E418">
            <v>0</v>
          </cell>
        </row>
        <row r="419">
          <cell r="A419" t="str">
            <v>411</v>
          </cell>
          <cell r="B419">
            <v>4110</v>
          </cell>
          <cell r="C419" t="str">
            <v>Anteil am Reingewinn der SNB</v>
          </cell>
          <cell r="D419">
            <v>0</v>
          </cell>
          <cell r="E419">
            <v>0</v>
          </cell>
        </row>
        <row r="420">
          <cell r="A420" t="str">
            <v>41</v>
          </cell>
          <cell r="B420">
            <v>412</v>
          </cell>
          <cell r="C420" t="str">
            <v>Konzessionen</v>
          </cell>
          <cell r="D420">
            <v>0</v>
          </cell>
          <cell r="E420">
            <v>0</v>
          </cell>
        </row>
        <row r="421">
          <cell r="A421" t="str">
            <v>412</v>
          </cell>
          <cell r="B421">
            <v>4120</v>
          </cell>
          <cell r="C421" t="str">
            <v>Konzessionen</v>
          </cell>
          <cell r="D421">
            <v>0</v>
          </cell>
          <cell r="E421">
            <v>0</v>
          </cell>
        </row>
        <row r="422">
          <cell r="A422" t="str">
            <v>41</v>
          </cell>
          <cell r="B422">
            <v>413</v>
          </cell>
          <cell r="C422" t="str">
            <v>Ertragsanteile an Lotterien, Sport-Toto, Wetten</v>
          </cell>
          <cell r="D422">
            <v>0</v>
          </cell>
          <cell r="E422">
            <v>0</v>
          </cell>
        </row>
        <row r="423">
          <cell r="A423" t="str">
            <v>413</v>
          </cell>
          <cell r="B423">
            <v>4130</v>
          </cell>
          <cell r="C423" t="str">
            <v>Ertragsanteile an Lotterien, Sport-Toto, Wetten</v>
          </cell>
          <cell r="D423">
            <v>0</v>
          </cell>
          <cell r="E423">
            <v>0</v>
          </cell>
        </row>
        <row r="424">
          <cell r="A424" t="str">
            <v>4</v>
          </cell>
          <cell r="B424">
            <v>42</v>
          </cell>
          <cell r="C424" t="str">
            <v>Entgelte</v>
          </cell>
          <cell r="D424">
            <v>0</v>
          </cell>
          <cell r="E424">
            <v>0</v>
          </cell>
        </row>
        <row r="425">
          <cell r="A425" t="str">
            <v>42</v>
          </cell>
          <cell r="B425">
            <v>420</v>
          </cell>
          <cell r="C425" t="str">
            <v>Ersatzabgaben</v>
          </cell>
          <cell r="D425">
            <v>0</v>
          </cell>
          <cell r="E425">
            <v>0</v>
          </cell>
        </row>
        <row r="426">
          <cell r="A426" t="str">
            <v>420</v>
          </cell>
          <cell r="B426">
            <v>4200</v>
          </cell>
          <cell r="C426" t="str">
            <v>Ersatzabgaben</v>
          </cell>
          <cell r="D426">
            <v>0</v>
          </cell>
          <cell r="E426">
            <v>0</v>
          </cell>
        </row>
        <row r="427">
          <cell r="A427" t="str">
            <v>42</v>
          </cell>
          <cell r="B427">
            <v>421</v>
          </cell>
          <cell r="C427" t="str">
            <v>Gebühren für Amtshandlungen</v>
          </cell>
          <cell r="D427">
            <v>0</v>
          </cell>
          <cell r="E427">
            <v>0</v>
          </cell>
        </row>
        <row r="428">
          <cell r="A428" t="str">
            <v>421</v>
          </cell>
          <cell r="B428">
            <v>4210</v>
          </cell>
          <cell r="C428" t="str">
            <v>Gebühren für Amtshandlungen</v>
          </cell>
          <cell r="D428">
            <v>0</v>
          </cell>
          <cell r="E428">
            <v>0</v>
          </cell>
        </row>
        <row r="429">
          <cell r="A429" t="str">
            <v>42</v>
          </cell>
          <cell r="B429">
            <v>422</v>
          </cell>
          <cell r="C429" t="str">
            <v>Spital- und Heimtaxen, Kostgelder</v>
          </cell>
          <cell r="D429">
            <v>0</v>
          </cell>
          <cell r="E429">
            <v>0</v>
          </cell>
        </row>
        <row r="430">
          <cell r="A430" t="str">
            <v>422</v>
          </cell>
          <cell r="B430">
            <v>4220</v>
          </cell>
          <cell r="C430" t="str">
            <v>Taxen und Kostgelder</v>
          </cell>
          <cell r="D430">
            <v>0</v>
          </cell>
          <cell r="E430">
            <v>0</v>
          </cell>
        </row>
        <row r="431">
          <cell r="A431" t="str">
            <v>422</v>
          </cell>
          <cell r="B431">
            <v>4221</v>
          </cell>
          <cell r="C431" t="str">
            <v>Vergütung für besondere Leistungen</v>
          </cell>
          <cell r="D431">
            <v>0</v>
          </cell>
          <cell r="E431">
            <v>0</v>
          </cell>
        </row>
        <row r="432">
          <cell r="A432" t="str">
            <v>42</v>
          </cell>
          <cell r="B432">
            <v>423</v>
          </cell>
          <cell r="C432" t="str">
            <v>Schul- und Kursgelder</v>
          </cell>
          <cell r="D432">
            <v>0</v>
          </cell>
          <cell r="E432">
            <v>0</v>
          </cell>
        </row>
        <row r="433">
          <cell r="A433" t="str">
            <v>423</v>
          </cell>
          <cell r="B433">
            <v>4230</v>
          </cell>
          <cell r="C433" t="str">
            <v>Schulgelder</v>
          </cell>
          <cell r="D433">
            <v>0</v>
          </cell>
          <cell r="E433">
            <v>0</v>
          </cell>
        </row>
        <row r="434">
          <cell r="A434" t="str">
            <v>423</v>
          </cell>
          <cell r="B434">
            <v>4231</v>
          </cell>
          <cell r="C434" t="str">
            <v>Kursgelder</v>
          </cell>
          <cell r="D434">
            <v>0</v>
          </cell>
          <cell r="E434">
            <v>0</v>
          </cell>
        </row>
        <row r="435">
          <cell r="A435" t="str">
            <v>42</v>
          </cell>
          <cell r="B435">
            <v>424</v>
          </cell>
          <cell r="C435" t="str">
            <v>Benützungsgebühren und Dienstleistungen</v>
          </cell>
          <cell r="D435">
            <v>0</v>
          </cell>
          <cell r="E435">
            <v>0</v>
          </cell>
        </row>
        <row r="436">
          <cell r="A436" t="str">
            <v>424</v>
          </cell>
          <cell r="B436">
            <v>4240</v>
          </cell>
          <cell r="C436" t="str">
            <v>Benützungsgebühren und Dienstleistungen</v>
          </cell>
          <cell r="D436">
            <v>0</v>
          </cell>
          <cell r="E436">
            <v>0</v>
          </cell>
        </row>
        <row r="437">
          <cell r="A437" t="str">
            <v>42</v>
          </cell>
          <cell r="B437">
            <v>425</v>
          </cell>
          <cell r="C437" t="str">
            <v>Erlös aus Verkäufen</v>
          </cell>
          <cell r="D437">
            <v>0</v>
          </cell>
          <cell r="E437">
            <v>0</v>
          </cell>
        </row>
        <row r="438">
          <cell r="A438" t="str">
            <v>425</v>
          </cell>
          <cell r="B438">
            <v>4250</v>
          </cell>
          <cell r="C438" t="str">
            <v>Verkäufe</v>
          </cell>
          <cell r="D438">
            <v>0</v>
          </cell>
          <cell r="E438">
            <v>0</v>
          </cell>
        </row>
        <row r="439">
          <cell r="A439" t="str">
            <v>42</v>
          </cell>
          <cell r="B439">
            <v>426</v>
          </cell>
          <cell r="C439" t="str">
            <v>Rückerstattungen</v>
          </cell>
          <cell r="D439">
            <v>0</v>
          </cell>
          <cell r="E439">
            <v>0</v>
          </cell>
        </row>
        <row r="440">
          <cell r="A440" t="str">
            <v>426</v>
          </cell>
          <cell r="B440">
            <v>4260</v>
          </cell>
          <cell r="C440" t="str">
            <v>Rückerstattungen Dritter</v>
          </cell>
          <cell r="D440">
            <v>0</v>
          </cell>
          <cell r="E440">
            <v>0</v>
          </cell>
        </row>
        <row r="441">
          <cell r="A441" t="str">
            <v>42</v>
          </cell>
          <cell r="B441">
            <v>427</v>
          </cell>
          <cell r="C441" t="str">
            <v>Bussen</v>
          </cell>
          <cell r="D441">
            <v>0</v>
          </cell>
          <cell r="E441">
            <v>0</v>
          </cell>
        </row>
        <row r="442">
          <cell r="A442" t="str">
            <v>427</v>
          </cell>
          <cell r="B442">
            <v>4270</v>
          </cell>
          <cell r="C442" t="str">
            <v>Bussen</v>
          </cell>
          <cell r="D442">
            <v>0</v>
          </cell>
          <cell r="E442">
            <v>0</v>
          </cell>
        </row>
        <row r="443">
          <cell r="A443" t="str">
            <v>42</v>
          </cell>
          <cell r="B443">
            <v>429</v>
          </cell>
          <cell r="C443" t="str">
            <v>Übrige Entgelte</v>
          </cell>
          <cell r="D443">
            <v>0</v>
          </cell>
          <cell r="E443">
            <v>0</v>
          </cell>
        </row>
        <row r="444">
          <cell r="A444" t="str">
            <v>429</v>
          </cell>
          <cell r="B444">
            <v>4290</v>
          </cell>
          <cell r="C444" t="str">
            <v>Übrige Entgelte</v>
          </cell>
          <cell r="D444">
            <v>0</v>
          </cell>
          <cell r="E444">
            <v>0</v>
          </cell>
        </row>
        <row r="445">
          <cell r="A445" t="str">
            <v>4</v>
          </cell>
          <cell r="B445">
            <v>43</v>
          </cell>
          <cell r="C445" t="str">
            <v>Verschiedene Erträge</v>
          </cell>
          <cell r="D445">
            <v>0</v>
          </cell>
          <cell r="E445">
            <v>0</v>
          </cell>
        </row>
        <row r="446">
          <cell r="A446" t="str">
            <v>43</v>
          </cell>
          <cell r="B446">
            <v>430</v>
          </cell>
          <cell r="C446" t="str">
            <v>Verschiedene betriebliche Erträge</v>
          </cell>
          <cell r="D446">
            <v>0</v>
          </cell>
          <cell r="E446">
            <v>0</v>
          </cell>
        </row>
        <row r="447">
          <cell r="A447" t="str">
            <v>430</v>
          </cell>
          <cell r="B447">
            <v>4300</v>
          </cell>
          <cell r="C447" t="str">
            <v>Honorare privatärztlicher Tätigkeit</v>
          </cell>
          <cell r="D447">
            <v>0</v>
          </cell>
          <cell r="E447">
            <v>0</v>
          </cell>
        </row>
        <row r="448">
          <cell r="A448" t="str">
            <v>430</v>
          </cell>
          <cell r="B448">
            <v>4301</v>
          </cell>
          <cell r="C448" t="str">
            <v>Beschlagnahmte Vermögenswerte</v>
          </cell>
          <cell r="D448">
            <v>0</v>
          </cell>
          <cell r="E448">
            <v>0</v>
          </cell>
        </row>
        <row r="449">
          <cell r="A449" t="str">
            <v>430</v>
          </cell>
          <cell r="B449">
            <v>4309</v>
          </cell>
          <cell r="C449" t="str">
            <v>Übriger betrieblicher Ertrag</v>
          </cell>
          <cell r="D449">
            <v>0</v>
          </cell>
          <cell r="E449">
            <v>0</v>
          </cell>
        </row>
        <row r="450">
          <cell r="A450" t="str">
            <v>43</v>
          </cell>
          <cell r="B450">
            <v>431</v>
          </cell>
          <cell r="C450" t="str">
            <v>Aktivierung Eigenleistungen</v>
          </cell>
          <cell r="D450">
            <v>0</v>
          </cell>
          <cell r="E450">
            <v>0</v>
          </cell>
        </row>
        <row r="451">
          <cell r="A451" t="str">
            <v>431</v>
          </cell>
          <cell r="B451">
            <v>4310</v>
          </cell>
          <cell r="C451" t="str">
            <v>Aktivierbare Eigenleistungen auf Sachanlagen</v>
          </cell>
          <cell r="D451">
            <v>0</v>
          </cell>
          <cell r="E451">
            <v>0</v>
          </cell>
        </row>
        <row r="452">
          <cell r="A452" t="str">
            <v>431</v>
          </cell>
          <cell r="B452">
            <v>4311</v>
          </cell>
          <cell r="C452" t="str">
            <v>Aktivierbare Eigenleistungen auf immateriellen Anlagen</v>
          </cell>
          <cell r="D452">
            <v>0</v>
          </cell>
          <cell r="E452">
            <v>0</v>
          </cell>
        </row>
        <row r="453">
          <cell r="A453" t="str">
            <v>431</v>
          </cell>
          <cell r="B453">
            <v>4312</v>
          </cell>
          <cell r="C453" t="str">
            <v>Aktivierbare Projektierungskosten</v>
          </cell>
          <cell r="D453">
            <v>0</v>
          </cell>
          <cell r="E453">
            <v>0</v>
          </cell>
        </row>
        <row r="454">
          <cell r="A454" t="str">
            <v>43</v>
          </cell>
          <cell r="B454">
            <v>432</v>
          </cell>
          <cell r="C454" t="str">
            <v>Bestandesveränderungen</v>
          </cell>
          <cell r="D454">
            <v>0</v>
          </cell>
          <cell r="E454">
            <v>0</v>
          </cell>
        </row>
        <row r="455">
          <cell r="A455" t="str">
            <v>432</v>
          </cell>
          <cell r="B455">
            <v>4320</v>
          </cell>
          <cell r="C455" t="str">
            <v>Bestandesveränderungen Halb- und Fertigfabrikate</v>
          </cell>
          <cell r="D455">
            <v>0</v>
          </cell>
          <cell r="E455">
            <v>0</v>
          </cell>
        </row>
        <row r="456">
          <cell r="A456" t="str">
            <v>432</v>
          </cell>
          <cell r="B456">
            <v>4321</v>
          </cell>
          <cell r="C456" t="str">
            <v>Bestandesveränderungen angefangene Arbeiten (Dienstleistungen)</v>
          </cell>
          <cell r="D456">
            <v>0</v>
          </cell>
          <cell r="E456">
            <v>0</v>
          </cell>
        </row>
        <row r="457">
          <cell r="A457" t="str">
            <v>432</v>
          </cell>
          <cell r="B457">
            <v>4329</v>
          </cell>
          <cell r="C457" t="str">
            <v>Übrige Bestandesveränderungen</v>
          </cell>
          <cell r="D457">
            <v>0</v>
          </cell>
          <cell r="E457">
            <v>0</v>
          </cell>
        </row>
        <row r="458">
          <cell r="A458" t="str">
            <v>43</v>
          </cell>
          <cell r="B458">
            <v>439</v>
          </cell>
          <cell r="C458" t="str">
            <v>Übriger Ertrag</v>
          </cell>
          <cell r="D458">
            <v>0</v>
          </cell>
          <cell r="E458">
            <v>0</v>
          </cell>
        </row>
        <row r="459">
          <cell r="A459" t="str">
            <v>439</v>
          </cell>
          <cell r="B459">
            <v>4390</v>
          </cell>
          <cell r="C459" t="str">
            <v>Übriger Ertrag</v>
          </cell>
          <cell r="D459">
            <v>0</v>
          </cell>
          <cell r="E459">
            <v>0</v>
          </cell>
        </row>
        <row r="460">
          <cell r="A460" t="str">
            <v>4</v>
          </cell>
          <cell r="B460">
            <v>44</v>
          </cell>
          <cell r="C460" t="str">
            <v>Finanzertrag</v>
          </cell>
          <cell r="D460">
            <v>0</v>
          </cell>
          <cell r="E460">
            <v>0</v>
          </cell>
        </row>
        <row r="461">
          <cell r="A461" t="str">
            <v>44</v>
          </cell>
          <cell r="B461">
            <v>440</v>
          </cell>
          <cell r="C461" t="str">
            <v>Zinsertrag</v>
          </cell>
          <cell r="D461">
            <v>0</v>
          </cell>
          <cell r="E461">
            <v>0</v>
          </cell>
        </row>
        <row r="462">
          <cell r="A462" t="str">
            <v>440</v>
          </cell>
          <cell r="B462">
            <v>4400</v>
          </cell>
          <cell r="C462" t="str">
            <v>Zinsen flüssige Mittel</v>
          </cell>
          <cell r="D462">
            <v>0</v>
          </cell>
          <cell r="E462">
            <v>0</v>
          </cell>
        </row>
        <row r="463">
          <cell r="A463" t="str">
            <v>440</v>
          </cell>
          <cell r="B463">
            <v>4401</v>
          </cell>
          <cell r="C463" t="str">
            <v>Zinsen Forderungen und Kontokorrente</v>
          </cell>
          <cell r="D463">
            <v>0</v>
          </cell>
          <cell r="E463">
            <v>0</v>
          </cell>
        </row>
        <row r="464">
          <cell r="A464" t="str">
            <v>440</v>
          </cell>
          <cell r="B464">
            <v>4402</v>
          </cell>
          <cell r="C464" t="str">
            <v>Zinsen kurzfristige Finanzanlagen</v>
          </cell>
          <cell r="D464">
            <v>0</v>
          </cell>
          <cell r="E464">
            <v>0</v>
          </cell>
        </row>
        <row r="465">
          <cell r="A465" t="str">
            <v>440</v>
          </cell>
          <cell r="B465">
            <v>4407</v>
          </cell>
          <cell r="C465" t="str">
            <v>Zinsen langfristige Finanzanlagen</v>
          </cell>
          <cell r="D465">
            <v>0</v>
          </cell>
          <cell r="E465">
            <v>0</v>
          </cell>
        </row>
        <row r="466">
          <cell r="A466" t="str">
            <v>440</v>
          </cell>
          <cell r="B466">
            <v>4409</v>
          </cell>
          <cell r="C466" t="str">
            <v>Übrige Zinsen von Finanzvermögen</v>
          </cell>
          <cell r="D466">
            <v>0</v>
          </cell>
          <cell r="E466">
            <v>0</v>
          </cell>
        </row>
        <row r="467">
          <cell r="A467" t="str">
            <v>44</v>
          </cell>
          <cell r="B467">
            <v>441</v>
          </cell>
          <cell r="C467" t="str">
            <v>Realisierte Gewinne FV</v>
          </cell>
          <cell r="D467">
            <v>0</v>
          </cell>
          <cell r="E467">
            <v>0</v>
          </cell>
        </row>
        <row r="468">
          <cell r="A468" t="str">
            <v>441</v>
          </cell>
          <cell r="B468">
            <v>4410</v>
          </cell>
          <cell r="C468" t="str">
            <v>Gewinne aus Verkäufen von Finanzanlagen FV</v>
          </cell>
          <cell r="D468">
            <v>0</v>
          </cell>
          <cell r="E468">
            <v>0</v>
          </cell>
        </row>
        <row r="469">
          <cell r="A469" t="str">
            <v>441</v>
          </cell>
          <cell r="B469">
            <v>4411</v>
          </cell>
          <cell r="C469" t="str">
            <v>Gewinn aus Verkäufen von Sachanlagen FV</v>
          </cell>
          <cell r="D469">
            <v>0</v>
          </cell>
          <cell r="E469">
            <v>0</v>
          </cell>
        </row>
        <row r="470">
          <cell r="A470" t="str">
            <v>441</v>
          </cell>
          <cell r="B470">
            <v>4419</v>
          </cell>
          <cell r="C470" t="str">
            <v>Übrige realisierte Gewinne aus Finanzvermögen</v>
          </cell>
          <cell r="D470">
            <v>0</v>
          </cell>
          <cell r="E470">
            <v>0</v>
          </cell>
        </row>
        <row r="471">
          <cell r="A471" t="str">
            <v>44</v>
          </cell>
          <cell r="B471">
            <v>442</v>
          </cell>
          <cell r="C471" t="str">
            <v>Beteiligungsertrag FV</v>
          </cell>
          <cell r="D471">
            <v>0</v>
          </cell>
          <cell r="E471">
            <v>0</v>
          </cell>
        </row>
        <row r="472">
          <cell r="A472" t="str">
            <v>442</v>
          </cell>
          <cell r="B472">
            <v>4420</v>
          </cell>
          <cell r="C472" t="str">
            <v>Dividenden</v>
          </cell>
          <cell r="D472">
            <v>0</v>
          </cell>
          <cell r="E472">
            <v>0</v>
          </cell>
        </row>
        <row r="473">
          <cell r="A473" t="str">
            <v>442</v>
          </cell>
          <cell r="B473">
            <v>4429</v>
          </cell>
          <cell r="C473" t="str">
            <v>Übriger Beteiligungsertrag</v>
          </cell>
          <cell r="D473">
            <v>0</v>
          </cell>
          <cell r="E473">
            <v>0</v>
          </cell>
        </row>
        <row r="474">
          <cell r="A474" t="str">
            <v>44</v>
          </cell>
          <cell r="B474">
            <v>443</v>
          </cell>
          <cell r="C474" t="str">
            <v>Liegenschaftenertrag FV</v>
          </cell>
          <cell r="D474">
            <v>0</v>
          </cell>
          <cell r="E474">
            <v>0</v>
          </cell>
        </row>
        <row r="475">
          <cell r="A475" t="str">
            <v>443</v>
          </cell>
          <cell r="B475">
            <v>4430</v>
          </cell>
          <cell r="C475" t="str">
            <v>Pacht- und Mietzinse Liegenschaften FV</v>
          </cell>
          <cell r="D475">
            <v>0</v>
          </cell>
          <cell r="E475">
            <v>0</v>
          </cell>
        </row>
        <row r="476">
          <cell r="A476" t="str">
            <v>443</v>
          </cell>
          <cell r="B476">
            <v>4431</v>
          </cell>
          <cell r="C476" t="str">
            <v>Vergütung für Dienstwohnungen FV</v>
          </cell>
          <cell r="D476">
            <v>0</v>
          </cell>
          <cell r="E476">
            <v>0</v>
          </cell>
        </row>
        <row r="477">
          <cell r="A477" t="str">
            <v>443</v>
          </cell>
          <cell r="B477">
            <v>4432</v>
          </cell>
          <cell r="C477" t="str">
            <v>Vergütung für Benützungen Liegenschaften FV</v>
          </cell>
          <cell r="D477">
            <v>0</v>
          </cell>
          <cell r="E477">
            <v>0</v>
          </cell>
        </row>
        <row r="478">
          <cell r="A478" t="str">
            <v>443</v>
          </cell>
          <cell r="B478">
            <v>4439</v>
          </cell>
          <cell r="C478" t="str">
            <v>Übriger Liegenschaftenertrag FV</v>
          </cell>
          <cell r="D478">
            <v>0</v>
          </cell>
          <cell r="E478">
            <v>0</v>
          </cell>
        </row>
        <row r="479">
          <cell r="A479" t="str">
            <v>44</v>
          </cell>
          <cell r="B479">
            <v>444</v>
          </cell>
          <cell r="C479" t="str">
            <v>Wertberichtigungen Anlagen FV</v>
          </cell>
          <cell r="D479">
            <v>0</v>
          </cell>
          <cell r="E479">
            <v>0</v>
          </cell>
        </row>
        <row r="480">
          <cell r="A480" t="str">
            <v>444</v>
          </cell>
          <cell r="B480">
            <v>4440</v>
          </cell>
          <cell r="C480" t="str">
            <v>Marktwertanpassungen Wertschriften</v>
          </cell>
          <cell r="D480">
            <v>0</v>
          </cell>
          <cell r="E480">
            <v>0</v>
          </cell>
        </row>
        <row r="481">
          <cell r="A481" t="str">
            <v>444</v>
          </cell>
          <cell r="B481">
            <v>4441</v>
          </cell>
          <cell r="C481" t="str">
            <v>Marktwertanpassungen Darlehen</v>
          </cell>
          <cell r="D481">
            <v>0</v>
          </cell>
          <cell r="E481">
            <v>0</v>
          </cell>
        </row>
        <row r="482">
          <cell r="A482" t="str">
            <v>444</v>
          </cell>
          <cell r="B482">
            <v>4442</v>
          </cell>
          <cell r="C482" t="str">
            <v>Marktwertanpassungen Beteiligungen</v>
          </cell>
          <cell r="D482">
            <v>0</v>
          </cell>
          <cell r="E482">
            <v>0</v>
          </cell>
        </row>
        <row r="483">
          <cell r="A483" t="str">
            <v>444</v>
          </cell>
          <cell r="B483">
            <v>4443</v>
          </cell>
          <cell r="C483" t="str">
            <v>Marktwertanpassungen Liegenschaften</v>
          </cell>
          <cell r="D483">
            <v>0</v>
          </cell>
          <cell r="E483">
            <v>0</v>
          </cell>
        </row>
        <row r="484">
          <cell r="A484" t="str">
            <v>444</v>
          </cell>
          <cell r="B484">
            <v>4449</v>
          </cell>
          <cell r="C484" t="str">
            <v>Marktwertanpassungen übrige Sachanlagen</v>
          </cell>
          <cell r="D484">
            <v>0</v>
          </cell>
          <cell r="E484">
            <v>0</v>
          </cell>
        </row>
        <row r="485">
          <cell r="A485" t="str">
            <v>44</v>
          </cell>
          <cell r="B485">
            <v>445</v>
          </cell>
          <cell r="C485" t="str">
            <v>Finanzertrag aus Darlehen und Beteiligungen des VV</v>
          </cell>
          <cell r="D485">
            <v>0</v>
          </cell>
          <cell r="E485">
            <v>0</v>
          </cell>
        </row>
        <row r="486">
          <cell r="A486" t="str">
            <v>445</v>
          </cell>
          <cell r="B486">
            <v>4450</v>
          </cell>
          <cell r="C486" t="str">
            <v>Erträge aus Darlehen VV</v>
          </cell>
          <cell r="D486">
            <v>0</v>
          </cell>
          <cell r="E486">
            <v>0</v>
          </cell>
        </row>
        <row r="487">
          <cell r="A487" t="str">
            <v>445</v>
          </cell>
          <cell r="B487">
            <v>4451</v>
          </cell>
          <cell r="C487" t="str">
            <v>Erträge aus Beteiligungen VV</v>
          </cell>
          <cell r="D487">
            <v>0</v>
          </cell>
          <cell r="E487">
            <v>0</v>
          </cell>
        </row>
        <row r="488">
          <cell r="A488" t="str">
            <v>44</v>
          </cell>
          <cell r="B488">
            <v>446</v>
          </cell>
          <cell r="C488" t="str">
            <v>Finanzertrag von öffentlichen Unternehmungen</v>
          </cell>
          <cell r="D488">
            <v>0</v>
          </cell>
          <cell r="E488">
            <v>0</v>
          </cell>
        </row>
        <row r="489">
          <cell r="A489" t="str">
            <v>446</v>
          </cell>
          <cell r="B489">
            <v>4460</v>
          </cell>
          <cell r="C489" t="str">
            <v>Öffentliche Betriebe des Bundes</v>
          </cell>
          <cell r="D489">
            <v>0</v>
          </cell>
          <cell r="E489">
            <v>0</v>
          </cell>
        </row>
        <row r="490">
          <cell r="A490" t="str">
            <v>446</v>
          </cell>
          <cell r="B490">
            <v>4461</v>
          </cell>
          <cell r="C490" t="str">
            <v>Öffentliche Unternehmen der Kantone mit öffentlichrechtlicher Rechtsform, Konkordate</v>
          </cell>
          <cell r="D490">
            <v>0</v>
          </cell>
          <cell r="E490">
            <v>0</v>
          </cell>
        </row>
        <row r="491">
          <cell r="A491" t="str">
            <v>446</v>
          </cell>
          <cell r="B491">
            <v>4462</v>
          </cell>
          <cell r="C491" t="str">
            <v>Zweckverbände, selbständige und unselbständige Gemeindebetriebe</v>
          </cell>
          <cell r="D491">
            <v>0</v>
          </cell>
          <cell r="E491">
            <v>0</v>
          </cell>
        </row>
        <row r="492">
          <cell r="A492" t="str">
            <v>446</v>
          </cell>
          <cell r="B492">
            <v>4463</v>
          </cell>
          <cell r="C492" t="str">
            <v>Öffentliche Unternehmen als Aktiengesellschaft oder andere privatrechtliche Organisationsform</v>
          </cell>
          <cell r="D492">
            <v>0</v>
          </cell>
          <cell r="E492">
            <v>0</v>
          </cell>
        </row>
        <row r="493">
          <cell r="A493" t="str">
            <v>446</v>
          </cell>
          <cell r="B493">
            <v>4464</v>
          </cell>
          <cell r="C493" t="str">
            <v>Nationalbank</v>
          </cell>
          <cell r="D493">
            <v>0</v>
          </cell>
          <cell r="E493">
            <v>0</v>
          </cell>
        </row>
        <row r="494">
          <cell r="A494" t="str">
            <v>446</v>
          </cell>
          <cell r="B494">
            <v>4468</v>
          </cell>
          <cell r="C494" t="str">
            <v>Öffentliche Unternehmungen im Ausland</v>
          </cell>
          <cell r="D494">
            <v>0</v>
          </cell>
          <cell r="E494">
            <v>0</v>
          </cell>
        </row>
        <row r="495">
          <cell r="A495" t="str">
            <v>446</v>
          </cell>
          <cell r="B495">
            <v>4469</v>
          </cell>
          <cell r="C495" t="str">
            <v>Übrige öffentliche Unternehmungen</v>
          </cell>
          <cell r="D495">
            <v>0</v>
          </cell>
          <cell r="E495">
            <v>0</v>
          </cell>
        </row>
        <row r="496">
          <cell r="A496" t="str">
            <v>44</v>
          </cell>
          <cell r="B496">
            <v>447</v>
          </cell>
          <cell r="C496" t="str">
            <v>Liegenschaftenertrag VV</v>
          </cell>
          <cell r="D496">
            <v>0</v>
          </cell>
          <cell r="E496">
            <v>0</v>
          </cell>
        </row>
        <row r="497">
          <cell r="A497" t="str">
            <v>447</v>
          </cell>
          <cell r="B497">
            <v>4470</v>
          </cell>
          <cell r="C497" t="str">
            <v>Pacht- und Mietzinse Liegenschaften VV</v>
          </cell>
          <cell r="D497">
            <v>0</v>
          </cell>
          <cell r="E497">
            <v>0</v>
          </cell>
        </row>
        <row r="498">
          <cell r="A498" t="str">
            <v>447</v>
          </cell>
          <cell r="B498">
            <v>4471</v>
          </cell>
          <cell r="C498" t="str">
            <v>Vergütung Dienstwohnungen VV</v>
          </cell>
          <cell r="D498">
            <v>0</v>
          </cell>
          <cell r="E498">
            <v>0</v>
          </cell>
        </row>
        <row r="499">
          <cell r="A499" t="str">
            <v>447</v>
          </cell>
          <cell r="B499">
            <v>4472</v>
          </cell>
          <cell r="C499" t="str">
            <v>Vergütung für Benützungen Liegenschaften VV</v>
          </cell>
          <cell r="D499">
            <v>0</v>
          </cell>
          <cell r="E499">
            <v>0</v>
          </cell>
        </row>
        <row r="500">
          <cell r="A500" t="str">
            <v>447</v>
          </cell>
          <cell r="B500">
            <v>4479</v>
          </cell>
          <cell r="C500" t="str">
            <v>Übrige Erträge Liegenschaften VV</v>
          </cell>
          <cell r="D500">
            <v>0</v>
          </cell>
          <cell r="E500">
            <v>0</v>
          </cell>
        </row>
        <row r="501">
          <cell r="A501" t="str">
            <v>44</v>
          </cell>
          <cell r="B501">
            <v>448</v>
          </cell>
          <cell r="C501" t="str">
            <v>Erträge von gemieteten Liegenschaften</v>
          </cell>
          <cell r="D501">
            <v>0</v>
          </cell>
          <cell r="E501">
            <v>0</v>
          </cell>
        </row>
        <row r="502">
          <cell r="A502" t="str">
            <v>448</v>
          </cell>
          <cell r="B502">
            <v>4480</v>
          </cell>
          <cell r="C502" t="str">
            <v>Mietzinse von gemieteten Liegenschaften</v>
          </cell>
          <cell r="D502">
            <v>0</v>
          </cell>
          <cell r="E502">
            <v>0</v>
          </cell>
        </row>
        <row r="503">
          <cell r="A503" t="str">
            <v>448</v>
          </cell>
          <cell r="B503">
            <v>4489</v>
          </cell>
          <cell r="C503" t="str">
            <v>Übrige Erträge von gemieteten Liegenschaften</v>
          </cell>
          <cell r="D503">
            <v>0</v>
          </cell>
          <cell r="E503">
            <v>0</v>
          </cell>
        </row>
        <row r="504">
          <cell r="A504" t="str">
            <v>44</v>
          </cell>
          <cell r="B504">
            <v>449</v>
          </cell>
          <cell r="C504" t="str">
            <v>Übriger Finanzertrag</v>
          </cell>
          <cell r="D504">
            <v>0</v>
          </cell>
          <cell r="E504">
            <v>0</v>
          </cell>
        </row>
        <row r="505">
          <cell r="A505" t="str">
            <v>449</v>
          </cell>
          <cell r="B505">
            <v>4490</v>
          </cell>
          <cell r="C505" t="str">
            <v>Aufwertungen VV</v>
          </cell>
          <cell r="D505">
            <v>0</v>
          </cell>
          <cell r="E505">
            <v>0</v>
          </cell>
        </row>
        <row r="506">
          <cell r="A506" t="str">
            <v>4</v>
          </cell>
          <cell r="B506">
            <v>45</v>
          </cell>
          <cell r="C506" t="str">
            <v>Entnahmen aus Fonds und Spezialfinanzierungen</v>
          </cell>
          <cell r="D506">
            <v>0</v>
          </cell>
          <cell r="E506">
            <v>0</v>
          </cell>
        </row>
        <row r="507">
          <cell r="A507" t="str">
            <v>45</v>
          </cell>
          <cell r="B507">
            <v>450</v>
          </cell>
          <cell r="C507" t="str">
            <v>Entnahmen aus Fonds und Spezialfinanzierungen im Fremdkapital</v>
          </cell>
          <cell r="D507">
            <v>0</v>
          </cell>
          <cell r="E507">
            <v>0</v>
          </cell>
        </row>
        <row r="508">
          <cell r="A508" t="str">
            <v>450</v>
          </cell>
          <cell r="B508">
            <v>4500</v>
          </cell>
          <cell r="C508" t="str">
            <v>Entnahmen aus Spezialfinanzierungen des FK</v>
          </cell>
          <cell r="D508">
            <v>0</v>
          </cell>
          <cell r="E508">
            <v>0</v>
          </cell>
        </row>
        <row r="509">
          <cell r="A509" t="str">
            <v>450</v>
          </cell>
          <cell r="B509">
            <v>4501</v>
          </cell>
          <cell r="C509" t="str">
            <v>Entnahmen aus Fonds des FK</v>
          </cell>
          <cell r="D509">
            <v>0</v>
          </cell>
          <cell r="E509">
            <v>0</v>
          </cell>
        </row>
        <row r="510">
          <cell r="A510" t="str">
            <v>45</v>
          </cell>
          <cell r="B510">
            <v>451</v>
          </cell>
          <cell r="C510" t="str">
            <v>Entnahmen aus Fonds und Spezialfinanzierungen im Eigenkapital</v>
          </cell>
          <cell r="D510">
            <v>0</v>
          </cell>
          <cell r="E510">
            <v>0</v>
          </cell>
        </row>
        <row r="511">
          <cell r="A511" t="str">
            <v>451</v>
          </cell>
          <cell r="B511">
            <v>4510</v>
          </cell>
          <cell r="C511" t="str">
            <v>Entnahmen aus Spezialfinanzierungen des EK</v>
          </cell>
          <cell r="D511">
            <v>0</v>
          </cell>
          <cell r="E511">
            <v>0</v>
          </cell>
        </row>
        <row r="512">
          <cell r="A512" t="str">
            <v>451</v>
          </cell>
          <cell r="B512">
            <v>4511</v>
          </cell>
          <cell r="C512" t="str">
            <v>Entnahmen aus Fonds EK</v>
          </cell>
          <cell r="D512">
            <v>0</v>
          </cell>
          <cell r="E512">
            <v>0</v>
          </cell>
        </row>
        <row r="513">
          <cell r="A513" t="str">
            <v>4</v>
          </cell>
          <cell r="B513">
            <v>46</v>
          </cell>
          <cell r="C513" t="str">
            <v>Transferertrag</v>
          </cell>
          <cell r="D513">
            <v>0</v>
          </cell>
          <cell r="E513">
            <v>0</v>
          </cell>
        </row>
        <row r="514">
          <cell r="A514" t="str">
            <v>46</v>
          </cell>
          <cell r="B514">
            <v>460</v>
          </cell>
          <cell r="C514" t="str">
            <v>Ertragsanteile</v>
          </cell>
          <cell r="D514">
            <v>0</v>
          </cell>
          <cell r="E514">
            <v>0</v>
          </cell>
        </row>
        <row r="515">
          <cell r="A515" t="str">
            <v>460</v>
          </cell>
          <cell r="B515">
            <v>4600</v>
          </cell>
          <cell r="C515" t="str">
            <v>Anteil an Bundeserträgen</v>
          </cell>
          <cell r="D515">
            <v>0</v>
          </cell>
          <cell r="E515">
            <v>0</v>
          </cell>
        </row>
        <row r="516">
          <cell r="A516" t="str">
            <v>460</v>
          </cell>
          <cell r="B516">
            <v>4601</v>
          </cell>
          <cell r="C516" t="str">
            <v>Anteil an Kantonserträgen und Konkordaten</v>
          </cell>
          <cell r="D516">
            <v>0</v>
          </cell>
          <cell r="E516">
            <v>0</v>
          </cell>
        </row>
        <row r="517">
          <cell r="A517" t="str">
            <v>460</v>
          </cell>
          <cell r="B517">
            <v>4602</v>
          </cell>
          <cell r="C517" t="str">
            <v>Anteil an Gemeindeerträgen und Gemeindezweckverbände</v>
          </cell>
          <cell r="D517">
            <v>0</v>
          </cell>
          <cell r="E517">
            <v>0</v>
          </cell>
        </row>
        <row r="518">
          <cell r="A518" t="str">
            <v>460</v>
          </cell>
          <cell r="B518">
            <v>4603</v>
          </cell>
          <cell r="C518" t="str">
            <v>Anteil an Erträgen öffentlicher Sozialversicherungsanstalten</v>
          </cell>
          <cell r="D518">
            <v>0</v>
          </cell>
          <cell r="E518">
            <v>0</v>
          </cell>
        </row>
        <row r="519">
          <cell r="A519" t="str">
            <v>460</v>
          </cell>
          <cell r="B519">
            <v>4604</v>
          </cell>
          <cell r="C519" t="str">
            <v>Anteile an Erträgen öffentlicher Unternehmungen</v>
          </cell>
          <cell r="D519">
            <v>0</v>
          </cell>
          <cell r="E519">
            <v>0</v>
          </cell>
        </row>
        <row r="520">
          <cell r="A520" t="str">
            <v>46</v>
          </cell>
          <cell r="B520">
            <v>461</v>
          </cell>
          <cell r="C520" t="str">
            <v>Entschädigungen von Gemeinwesen</v>
          </cell>
          <cell r="D520">
            <v>0</v>
          </cell>
          <cell r="E520">
            <v>0</v>
          </cell>
        </row>
        <row r="521">
          <cell r="A521" t="str">
            <v>461</v>
          </cell>
          <cell r="B521">
            <v>4610</v>
          </cell>
          <cell r="C521" t="str">
            <v>Entschädigungen vom Bund</v>
          </cell>
          <cell r="D521">
            <v>0</v>
          </cell>
          <cell r="E521">
            <v>0</v>
          </cell>
        </row>
        <row r="522">
          <cell r="A522" t="str">
            <v>461</v>
          </cell>
          <cell r="B522">
            <v>4611</v>
          </cell>
          <cell r="C522" t="str">
            <v>Entschädigungen von Kantonen und Konkordaten</v>
          </cell>
          <cell r="D522">
            <v>0</v>
          </cell>
          <cell r="E522">
            <v>0</v>
          </cell>
        </row>
        <row r="523">
          <cell r="A523" t="str">
            <v>461</v>
          </cell>
          <cell r="B523">
            <v>4612</v>
          </cell>
          <cell r="C523" t="str">
            <v>Entschädigungen von Gemeinden und Gemeindezweckverbänden</v>
          </cell>
          <cell r="D523">
            <v>0</v>
          </cell>
          <cell r="E523">
            <v>0</v>
          </cell>
        </row>
        <row r="524">
          <cell r="A524" t="str">
            <v>461</v>
          </cell>
          <cell r="B524">
            <v>4613</v>
          </cell>
          <cell r="C524" t="str">
            <v>Entschädigungen von öffentlichen Sozialversicherungen</v>
          </cell>
          <cell r="D524">
            <v>0</v>
          </cell>
          <cell r="E524">
            <v>0</v>
          </cell>
        </row>
        <row r="525">
          <cell r="A525" t="str">
            <v>461</v>
          </cell>
          <cell r="B525">
            <v>4614</v>
          </cell>
          <cell r="C525" t="str">
            <v>Entschädigungen von öffentlichen Unternehmungen</v>
          </cell>
          <cell r="D525">
            <v>0</v>
          </cell>
          <cell r="E525">
            <v>0</v>
          </cell>
        </row>
        <row r="526">
          <cell r="A526" t="str">
            <v>46</v>
          </cell>
          <cell r="B526">
            <v>462</v>
          </cell>
          <cell r="C526" t="str">
            <v>Finanz- und Lastenausgleich</v>
          </cell>
          <cell r="D526">
            <v>0</v>
          </cell>
          <cell r="E526">
            <v>0</v>
          </cell>
        </row>
        <row r="527">
          <cell r="A527" t="str">
            <v>462</v>
          </cell>
          <cell r="B527">
            <v>4621</v>
          </cell>
          <cell r="C527" t="str">
            <v>Finanz- und Lastenausgleich von Kantonen und Konkordaten</v>
          </cell>
          <cell r="D527">
            <v>0</v>
          </cell>
          <cell r="E527">
            <v>0</v>
          </cell>
        </row>
        <row r="528">
          <cell r="A528" t="str">
            <v>46</v>
          </cell>
          <cell r="B528">
            <v>463</v>
          </cell>
          <cell r="C528" t="str">
            <v>Beiträge von Gemeinwesen und Dritten</v>
          </cell>
          <cell r="D528">
            <v>0</v>
          </cell>
          <cell r="E528">
            <v>0</v>
          </cell>
        </row>
        <row r="529">
          <cell r="A529" t="str">
            <v>463</v>
          </cell>
          <cell r="B529">
            <v>4630</v>
          </cell>
          <cell r="C529" t="str">
            <v>Beiträge vom Bund</v>
          </cell>
          <cell r="D529">
            <v>0</v>
          </cell>
          <cell r="E529">
            <v>0</v>
          </cell>
        </row>
        <row r="530">
          <cell r="A530" t="str">
            <v>463</v>
          </cell>
          <cell r="B530">
            <v>4631</v>
          </cell>
          <cell r="C530" t="str">
            <v>Beiträge von Kantonen und Konkordaten</v>
          </cell>
          <cell r="D530">
            <v>0</v>
          </cell>
          <cell r="E530">
            <v>0</v>
          </cell>
        </row>
        <row r="531">
          <cell r="A531" t="str">
            <v>463</v>
          </cell>
          <cell r="B531">
            <v>4632</v>
          </cell>
          <cell r="C531" t="str">
            <v>Beiträge von Gemeinden und Gemeindezweckverbänden</v>
          </cell>
          <cell r="D531">
            <v>0</v>
          </cell>
          <cell r="E531">
            <v>0</v>
          </cell>
        </row>
        <row r="532">
          <cell r="A532" t="str">
            <v>463</v>
          </cell>
          <cell r="B532">
            <v>4633</v>
          </cell>
          <cell r="C532" t="str">
            <v>Beiträge von öffentlichen Sozialversicherungen</v>
          </cell>
          <cell r="D532">
            <v>0</v>
          </cell>
          <cell r="E532">
            <v>0</v>
          </cell>
        </row>
        <row r="533">
          <cell r="A533" t="str">
            <v>463</v>
          </cell>
          <cell r="B533">
            <v>4634</v>
          </cell>
          <cell r="C533" t="str">
            <v>Beiträge von öffentlichen Unternehmungen</v>
          </cell>
          <cell r="D533">
            <v>0</v>
          </cell>
          <cell r="E533">
            <v>0</v>
          </cell>
        </row>
        <row r="534">
          <cell r="A534" t="str">
            <v>463</v>
          </cell>
          <cell r="B534">
            <v>4635</v>
          </cell>
          <cell r="C534" t="str">
            <v>Beiträge von privaten Unternehmungen</v>
          </cell>
          <cell r="D534">
            <v>0</v>
          </cell>
          <cell r="E534">
            <v>0</v>
          </cell>
        </row>
        <row r="535">
          <cell r="A535" t="str">
            <v>463</v>
          </cell>
          <cell r="B535">
            <v>4636</v>
          </cell>
          <cell r="C535" t="str">
            <v>Beiträge von privaten Organisationen ohne Erwerbszweck</v>
          </cell>
          <cell r="D535">
            <v>0</v>
          </cell>
          <cell r="E535">
            <v>0</v>
          </cell>
        </row>
        <row r="536">
          <cell r="A536" t="str">
            <v>463</v>
          </cell>
          <cell r="B536">
            <v>4637</v>
          </cell>
          <cell r="C536" t="str">
            <v>Beiträge von privaten Haushalten</v>
          </cell>
          <cell r="D536">
            <v>0</v>
          </cell>
          <cell r="E536">
            <v>0</v>
          </cell>
        </row>
        <row r="537">
          <cell r="A537" t="str">
            <v>463</v>
          </cell>
          <cell r="B537">
            <v>4638</v>
          </cell>
          <cell r="C537" t="str">
            <v>Beiträge aus dem Ausland</v>
          </cell>
          <cell r="D537">
            <v>0</v>
          </cell>
          <cell r="E537">
            <v>0</v>
          </cell>
        </row>
        <row r="538">
          <cell r="A538" t="str">
            <v>46</v>
          </cell>
          <cell r="B538">
            <v>466</v>
          </cell>
          <cell r="C538" t="str">
            <v>Auflösung passivierte Investitionsbeiträge</v>
          </cell>
          <cell r="D538">
            <v>0</v>
          </cell>
          <cell r="E538">
            <v>0</v>
          </cell>
        </row>
        <row r="539">
          <cell r="A539" t="str">
            <v>466</v>
          </cell>
          <cell r="B539">
            <v>4660</v>
          </cell>
          <cell r="C539" t="str">
            <v>Planmässige Auflösung passivierter Investitionsbeiträge</v>
          </cell>
          <cell r="D539">
            <v>0</v>
          </cell>
          <cell r="E539">
            <v>0</v>
          </cell>
        </row>
        <row r="540">
          <cell r="A540" t="str">
            <v>466</v>
          </cell>
          <cell r="B540">
            <v>4661</v>
          </cell>
          <cell r="C540" t="str">
            <v>Ausserplanmässige Auflösung passivierter Investitionsbeiträge</v>
          </cell>
          <cell r="D540">
            <v>0</v>
          </cell>
          <cell r="E540">
            <v>0</v>
          </cell>
        </row>
        <row r="541">
          <cell r="A541" t="str">
            <v>46</v>
          </cell>
          <cell r="B541">
            <v>469</v>
          </cell>
          <cell r="C541" t="str">
            <v>Verschiedener Transferertrag</v>
          </cell>
          <cell r="D541">
            <v>0</v>
          </cell>
          <cell r="E541">
            <v>0</v>
          </cell>
        </row>
        <row r="542">
          <cell r="A542" t="str">
            <v>469</v>
          </cell>
          <cell r="B542">
            <v>4690</v>
          </cell>
          <cell r="C542" t="str">
            <v>Übriger Transferertrag</v>
          </cell>
          <cell r="D542">
            <v>0</v>
          </cell>
          <cell r="E542">
            <v>0</v>
          </cell>
        </row>
        <row r="543">
          <cell r="A543" t="str">
            <v>469</v>
          </cell>
          <cell r="B543">
            <v>4699</v>
          </cell>
          <cell r="C543" t="str">
            <v>Rückverteilungen</v>
          </cell>
          <cell r="D543">
            <v>0</v>
          </cell>
          <cell r="E543">
            <v>0</v>
          </cell>
        </row>
        <row r="544">
          <cell r="A544" t="str">
            <v>4</v>
          </cell>
          <cell r="B544">
            <v>47</v>
          </cell>
          <cell r="C544" t="str">
            <v>Durchlaufende Beiträge</v>
          </cell>
          <cell r="D544">
            <v>0</v>
          </cell>
          <cell r="E544">
            <v>0</v>
          </cell>
        </row>
        <row r="545">
          <cell r="A545" t="str">
            <v>47</v>
          </cell>
          <cell r="B545">
            <v>470</v>
          </cell>
          <cell r="C545" t="str">
            <v>Durchlaufende Beiträge</v>
          </cell>
          <cell r="D545">
            <v>0</v>
          </cell>
          <cell r="E545">
            <v>0</v>
          </cell>
        </row>
        <row r="546">
          <cell r="A546" t="str">
            <v>470</v>
          </cell>
          <cell r="B546">
            <v>4700</v>
          </cell>
          <cell r="C546" t="str">
            <v>Durchlaufende Beiträge vom Bund</v>
          </cell>
          <cell r="D546">
            <v>0</v>
          </cell>
          <cell r="E546">
            <v>0</v>
          </cell>
        </row>
        <row r="547">
          <cell r="A547" t="str">
            <v>470</v>
          </cell>
          <cell r="B547">
            <v>4701</v>
          </cell>
          <cell r="C547" t="str">
            <v>Durchlaufende Beiträge von Kantonen und Konkordaten</v>
          </cell>
          <cell r="D547">
            <v>0</v>
          </cell>
          <cell r="E547">
            <v>0</v>
          </cell>
        </row>
        <row r="548">
          <cell r="A548" t="str">
            <v>470</v>
          </cell>
          <cell r="B548">
            <v>4702</v>
          </cell>
          <cell r="C548" t="str">
            <v>Durchlaufende Beiträge von Gemeinden und Gemeindezweckverbänden</v>
          </cell>
          <cell r="D548">
            <v>0</v>
          </cell>
          <cell r="E548">
            <v>0</v>
          </cell>
        </row>
        <row r="549">
          <cell r="A549" t="str">
            <v>470</v>
          </cell>
          <cell r="B549">
            <v>4703</v>
          </cell>
          <cell r="C549" t="str">
            <v>Durchlaufende Beiträge von öffentlichen Sozialversicherungen</v>
          </cell>
          <cell r="D549">
            <v>0</v>
          </cell>
          <cell r="E549">
            <v>0</v>
          </cell>
        </row>
        <row r="550">
          <cell r="A550" t="str">
            <v>470</v>
          </cell>
          <cell r="B550">
            <v>4704</v>
          </cell>
          <cell r="C550" t="str">
            <v>Durchlaufende Beiträge von öffentlichen Unternehmungen</v>
          </cell>
          <cell r="D550">
            <v>0</v>
          </cell>
          <cell r="E550">
            <v>0</v>
          </cell>
        </row>
        <row r="551">
          <cell r="A551" t="str">
            <v>470</v>
          </cell>
          <cell r="B551">
            <v>4705</v>
          </cell>
          <cell r="C551" t="str">
            <v>Durchlaufende Beiträge von privaten Unternehmungen</v>
          </cell>
          <cell r="D551">
            <v>0</v>
          </cell>
          <cell r="E551">
            <v>0</v>
          </cell>
        </row>
        <row r="552">
          <cell r="A552" t="str">
            <v>470</v>
          </cell>
          <cell r="B552">
            <v>4706</v>
          </cell>
          <cell r="C552" t="str">
            <v>Durchlaufende Beiträge von privaten Organisationen ohne Erwerbszweck</v>
          </cell>
          <cell r="D552">
            <v>0</v>
          </cell>
          <cell r="E552">
            <v>0</v>
          </cell>
        </row>
        <row r="553">
          <cell r="A553" t="str">
            <v>470</v>
          </cell>
          <cell r="B553">
            <v>4707</v>
          </cell>
          <cell r="C553" t="str">
            <v>Durchlaufende Beiträge von privaten Haushalten</v>
          </cell>
          <cell r="D553">
            <v>0</v>
          </cell>
          <cell r="E553">
            <v>0</v>
          </cell>
        </row>
        <row r="554">
          <cell r="A554" t="str">
            <v>470</v>
          </cell>
          <cell r="B554">
            <v>4708</v>
          </cell>
          <cell r="C554" t="str">
            <v>Durchlaufende Beiträge aus dem Ausland</v>
          </cell>
          <cell r="D554">
            <v>0</v>
          </cell>
          <cell r="E554">
            <v>0</v>
          </cell>
        </row>
        <row r="555">
          <cell r="A555" t="str">
            <v>4</v>
          </cell>
          <cell r="B555">
            <v>48</v>
          </cell>
          <cell r="C555" t="str">
            <v>Ausserordentlicher Ertrag</v>
          </cell>
          <cell r="D555">
            <v>0</v>
          </cell>
          <cell r="E555">
            <v>0</v>
          </cell>
        </row>
        <row r="556">
          <cell r="A556" t="str">
            <v>48</v>
          </cell>
          <cell r="B556">
            <v>489</v>
          </cell>
          <cell r="C556" t="str">
            <v>Entnahmen aus dem Eigenkapital</v>
          </cell>
          <cell r="D556">
            <v>0</v>
          </cell>
          <cell r="E556">
            <v>0</v>
          </cell>
        </row>
        <row r="557">
          <cell r="A557" t="str">
            <v>489</v>
          </cell>
          <cell r="B557">
            <v>4892</v>
          </cell>
          <cell r="C557" t="str">
            <v>Entnahmen aus Rücklagen der Globalbudgetbereiche</v>
          </cell>
          <cell r="D557">
            <v>0</v>
          </cell>
          <cell r="E557">
            <v>0</v>
          </cell>
        </row>
        <row r="558">
          <cell r="A558" t="str">
            <v>489</v>
          </cell>
          <cell r="B558">
            <v>4893</v>
          </cell>
          <cell r="C558" t="str">
            <v>Entnahmen aus Vorfinanzierungen des EK</v>
          </cell>
          <cell r="D558">
            <v>0</v>
          </cell>
          <cell r="E558">
            <v>0</v>
          </cell>
        </row>
        <row r="559">
          <cell r="A559" t="str">
            <v>489</v>
          </cell>
          <cell r="B559">
            <v>4895</v>
          </cell>
          <cell r="C559" t="str">
            <v>Entnahmen aus Aufwertungsreserve</v>
          </cell>
          <cell r="D559">
            <v>0</v>
          </cell>
          <cell r="E559">
            <v>0</v>
          </cell>
        </row>
        <row r="560">
          <cell r="A560" t="str">
            <v>489</v>
          </cell>
          <cell r="B560">
            <v>4896</v>
          </cell>
          <cell r="C560" t="str">
            <v>Entnahmen aus Neubewertungsreserven</v>
          </cell>
          <cell r="D560">
            <v>0</v>
          </cell>
          <cell r="E560">
            <v>0</v>
          </cell>
        </row>
        <row r="561">
          <cell r="A561" t="str">
            <v>4</v>
          </cell>
          <cell r="B561">
            <v>49</v>
          </cell>
          <cell r="C561" t="str">
            <v>Interne Verrechnungen</v>
          </cell>
          <cell r="D561">
            <v>0</v>
          </cell>
          <cell r="E561">
            <v>0</v>
          </cell>
        </row>
        <row r="562">
          <cell r="A562" t="str">
            <v>49</v>
          </cell>
          <cell r="B562">
            <v>490</v>
          </cell>
          <cell r="C562" t="str">
            <v>Material- und Warenbezüge</v>
          </cell>
          <cell r="D562">
            <v>0</v>
          </cell>
          <cell r="E562">
            <v>0</v>
          </cell>
        </row>
        <row r="563">
          <cell r="A563" t="str">
            <v>490</v>
          </cell>
          <cell r="B563">
            <v>4900</v>
          </cell>
          <cell r="C563" t="str">
            <v>Interne Verrechnung von Material- und Warenbezügen</v>
          </cell>
          <cell r="D563">
            <v>0</v>
          </cell>
          <cell r="E563">
            <v>0</v>
          </cell>
        </row>
        <row r="564">
          <cell r="A564" t="str">
            <v>49</v>
          </cell>
          <cell r="B564">
            <v>491</v>
          </cell>
          <cell r="C564" t="str">
            <v>Dienstleistungen</v>
          </cell>
          <cell r="D564">
            <v>0</v>
          </cell>
          <cell r="E564">
            <v>0</v>
          </cell>
        </row>
        <row r="565">
          <cell r="A565" t="str">
            <v>491</v>
          </cell>
          <cell r="B565">
            <v>4910</v>
          </cell>
          <cell r="C565" t="str">
            <v>Interne Verrechnung von Dienstleistungen</v>
          </cell>
          <cell r="D565">
            <v>0</v>
          </cell>
          <cell r="E565">
            <v>0</v>
          </cell>
        </row>
        <row r="566">
          <cell r="A566" t="str">
            <v>49</v>
          </cell>
          <cell r="B566">
            <v>492</v>
          </cell>
          <cell r="C566" t="str">
            <v>Pacht, Mieten, Benützungskosten</v>
          </cell>
          <cell r="D566">
            <v>0</v>
          </cell>
          <cell r="E566">
            <v>0</v>
          </cell>
        </row>
        <row r="567">
          <cell r="A567" t="str">
            <v>492</v>
          </cell>
          <cell r="B567">
            <v>4920</v>
          </cell>
          <cell r="C567" t="str">
            <v>Interne Verrechnung von Pacht, Mieten, Benützungskosten</v>
          </cell>
          <cell r="D567">
            <v>0</v>
          </cell>
          <cell r="E567">
            <v>0</v>
          </cell>
        </row>
        <row r="568">
          <cell r="A568" t="str">
            <v>49</v>
          </cell>
          <cell r="B568">
            <v>493</v>
          </cell>
          <cell r="C568" t="str">
            <v>Betriebs- und Verwaltungskosten</v>
          </cell>
          <cell r="D568">
            <v>0</v>
          </cell>
          <cell r="E568">
            <v>0</v>
          </cell>
        </row>
        <row r="569">
          <cell r="A569" t="str">
            <v>493</v>
          </cell>
          <cell r="B569">
            <v>4930</v>
          </cell>
          <cell r="C569" t="str">
            <v>Interne Verrechnung von Betriebs- und Verwaltungskosten</v>
          </cell>
          <cell r="D569">
            <v>0</v>
          </cell>
          <cell r="E569">
            <v>0</v>
          </cell>
        </row>
        <row r="570">
          <cell r="A570" t="str">
            <v>49</v>
          </cell>
          <cell r="B570">
            <v>494</v>
          </cell>
          <cell r="C570" t="str">
            <v>Kalk. Zinsen und Finanzaufwand</v>
          </cell>
          <cell r="D570">
            <v>0</v>
          </cell>
          <cell r="E570">
            <v>0</v>
          </cell>
        </row>
        <row r="571">
          <cell r="A571" t="str">
            <v>494</v>
          </cell>
          <cell r="B571">
            <v>4940</v>
          </cell>
          <cell r="C571" t="str">
            <v>Interne Verrechnung von kalk. Zinsen und Finanzaufwand</v>
          </cell>
          <cell r="D571">
            <v>0</v>
          </cell>
          <cell r="E571">
            <v>0</v>
          </cell>
        </row>
        <row r="572">
          <cell r="A572" t="str">
            <v>49</v>
          </cell>
          <cell r="B572">
            <v>495</v>
          </cell>
          <cell r="C572" t="str">
            <v>Planmässige und ausserplanmässige Abschreibungen</v>
          </cell>
          <cell r="D572">
            <v>0</v>
          </cell>
          <cell r="E572">
            <v>0</v>
          </cell>
        </row>
        <row r="573">
          <cell r="A573" t="str">
            <v>495</v>
          </cell>
          <cell r="B573">
            <v>4950</v>
          </cell>
          <cell r="C573" t="str">
            <v>Interne Verrechnung von planmässigen und ausserplanmässigen Abschreibungen</v>
          </cell>
          <cell r="D573">
            <v>0</v>
          </cell>
          <cell r="E573">
            <v>0</v>
          </cell>
        </row>
        <row r="574">
          <cell r="A574" t="str">
            <v>49</v>
          </cell>
          <cell r="B574">
            <v>498</v>
          </cell>
          <cell r="C574" t="str">
            <v>Übertragungen</v>
          </cell>
          <cell r="D574">
            <v>0</v>
          </cell>
          <cell r="E574">
            <v>0</v>
          </cell>
        </row>
        <row r="575">
          <cell r="A575" t="str">
            <v>498</v>
          </cell>
          <cell r="B575">
            <v>4980</v>
          </cell>
          <cell r="C575" t="str">
            <v>Interne Übertragungen</v>
          </cell>
          <cell r="D575">
            <v>0</v>
          </cell>
          <cell r="E575">
            <v>0</v>
          </cell>
        </row>
        <row r="576">
          <cell r="A576" t="str">
            <v>49</v>
          </cell>
          <cell r="B576">
            <v>499</v>
          </cell>
          <cell r="C576" t="str">
            <v>Übrige interne Verrechnungen</v>
          </cell>
          <cell r="D576">
            <v>0</v>
          </cell>
          <cell r="E576">
            <v>0</v>
          </cell>
        </row>
        <row r="577">
          <cell r="A577" t="str">
            <v>499</v>
          </cell>
          <cell r="B577">
            <v>4990</v>
          </cell>
          <cell r="C577" t="str">
            <v>Übrige interne Verrechnungen</v>
          </cell>
          <cell r="D577">
            <v>0</v>
          </cell>
          <cell r="E577">
            <v>0</v>
          </cell>
        </row>
        <row r="578">
          <cell r="A578"/>
          <cell r="B578">
            <v>5</v>
          </cell>
          <cell r="C578" t="str">
            <v>Investitionsausgaben</v>
          </cell>
          <cell r="D578">
            <v>0</v>
          </cell>
          <cell r="E578">
            <v>0</v>
          </cell>
        </row>
        <row r="579">
          <cell r="A579" t="str">
            <v>5</v>
          </cell>
          <cell r="B579">
            <v>50</v>
          </cell>
          <cell r="C579" t="str">
            <v>Sachanlagen</v>
          </cell>
          <cell r="D579">
            <v>0</v>
          </cell>
          <cell r="E579">
            <v>0</v>
          </cell>
        </row>
        <row r="580">
          <cell r="A580" t="str">
            <v>50</v>
          </cell>
          <cell r="B580">
            <v>500</v>
          </cell>
          <cell r="C580" t="str">
            <v>Grundstücke</v>
          </cell>
          <cell r="D580">
            <v>0</v>
          </cell>
          <cell r="E580">
            <v>0</v>
          </cell>
        </row>
        <row r="581">
          <cell r="A581" t="str">
            <v>500</v>
          </cell>
          <cell r="B581">
            <v>5000</v>
          </cell>
          <cell r="C581" t="str">
            <v>Grundstücke</v>
          </cell>
          <cell r="D581">
            <v>0</v>
          </cell>
          <cell r="E581">
            <v>0</v>
          </cell>
        </row>
        <row r="582">
          <cell r="A582" t="str">
            <v>50</v>
          </cell>
          <cell r="B582">
            <v>501</v>
          </cell>
          <cell r="C582" t="str">
            <v>Strassen / Verkehrswege</v>
          </cell>
          <cell r="D582">
            <v>0</v>
          </cell>
          <cell r="E582">
            <v>0</v>
          </cell>
        </row>
        <row r="583">
          <cell r="A583" t="str">
            <v>501</v>
          </cell>
          <cell r="B583">
            <v>5010</v>
          </cell>
          <cell r="C583" t="str">
            <v>Strassen / Verkehrswege</v>
          </cell>
          <cell r="D583">
            <v>0</v>
          </cell>
          <cell r="E583">
            <v>0</v>
          </cell>
        </row>
        <row r="584">
          <cell r="A584" t="str">
            <v>50</v>
          </cell>
          <cell r="B584">
            <v>502</v>
          </cell>
          <cell r="C584" t="str">
            <v>Wasserbau</v>
          </cell>
          <cell r="D584">
            <v>0</v>
          </cell>
          <cell r="E584">
            <v>0</v>
          </cell>
        </row>
        <row r="585">
          <cell r="A585" t="str">
            <v>502</v>
          </cell>
          <cell r="B585">
            <v>5020</v>
          </cell>
          <cell r="C585" t="str">
            <v>Wasserbau</v>
          </cell>
          <cell r="D585">
            <v>0</v>
          </cell>
          <cell r="E585">
            <v>0</v>
          </cell>
        </row>
        <row r="586">
          <cell r="A586" t="str">
            <v>50</v>
          </cell>
          <cell r="B586">
            <v>503</v>
          </cell>
          <cell r="C586" t="str">
            <v>Übriger Tiefbau</v>
          </cell>
          <cell r="D586">
            <v>0</v>
          </cell>
          <cell r="E586">
            <v>0</v>
          </cell>
        </row>
        <row r="587">
          <cell r="A587" t="str">
            <v>503</v>
          </cell>
          <cell r="B587">
            <v>5030</v>
          </cell>
          <cell r="C587" t="str">
            <v>Übrige Tiefbauten</v>
          </cell>
          <cell r="D587">
            <v>0</v>
          </cell>
          <cell r="E587">
            <v>0</v>
          </cell>
        </row>
        <row r="588">
          <cell r="A588" t="str">
            <v>50</v>
          </cell>
          <cell r="B588">
            <v>504</v>
          </cell>
          <cell r="C588" t="str">
            <v>Hochbauten</v>
          </cell>
          <cell r="D588">
            <v>0</v>
          </cell>
          <cell r="E588">
            <v>0</v>
          </cell>
        </row>
        <row r="589">
          <cell r="A589" t="str">
            <v>504</v>
          </cell>
          <cell r="B589">
            <v>5040</v>
          </cell>
          <cell r="C589" t="str">
            <v>Hochbauten</v>
          </cell>
          <cell r="D589">
            <v>0</v>
          </cell>
          <cell r="E589">
            <v>0</v>
          </cell>
        </row>
        <row r="590">
          <cell r="A590" t="str">
            <v>50</v>
          </cell>
          <cell r="B590">
            <v>505</v>
          </cell>
          <cell r="C590" t="str">
            <v>Waldungen</v>
          </cell>
          <cell r="D590">
            <v>0</v>
          </cell>
          <cell r="E590">
            <v>0</v>
          </cell>
        </row>
        <row r="591">
          <cell r="A591" t="str">
            <v>505</v>
          </cell>
          <cell r="B591">
            <v>5050</v>
          </cell>
          <cell r="C591" t="str">
            <v>Waldungen</v>
          </cell>
          <cell r="D591">
            <v>0</v>
          </cell>
          <cell r="E591">
            <v>0</v>
          </cell>
        </row>
        <row r="592">
          <cell r="A592" t="str">
            <v>50</v>
          </cell>
          <cell r="B592">
            <v>506</v>
          </cell>
          <cell r="C592" t="str">
            <v>Mobilien</v>
          </cell>
          <cell r="D592">
            <v>0</v>
          </cell>
          <cell r="E592">
            <v>0</v>
          </cell>
        </row>
        <row r="593">
          <cell r="A593" t="str">
            <v>506</v>
          </cell>
          <cell r="B593">
            <v>5060</v>
          </cell>
          <cell r="C593" t="str">
            <v>Mobilien</v>
          </cell>
          <cell r="D593">
            <v>0</v>
          </cell>
          <cell r="E593">
            <v>0</v>
          </cell>
        </row>
        <row r="594">
          <cell r="A594" t="str">
            <v>50</v>
          </cell>
          <cell r="B594">
            <v>509</v>
          </cell>
          <cell r="C594" t="str">
            <v>Übrige Sachanlagen</v>
          </cell>
          <cell r="D594">
            <v>0</v>
          </cell>
          <cell r="E594">
            <v>0</v>
          </cell>
        </row>
        <row r="595">
          <cell r="A595" t="str">
            <v>509</v>
          </cell>
          <cell r="B595">
            <v>5090</v>
          </cell>
          <cell r="C595" t="str">
            <v>Übrige Sachanlagen</v>
          </cell>
          <cell r="D595">
            <v>0</v>
          </cell>
          <cell r="E595">
            <v>0</v>
          </cell>
        </row>
        <row r="596">
          <cell r="A596" t="str">
            <v>5</v>
          </cell>
          <cell r="B596">
            <v>51</v>
          </cell>
          <cell r="C596" t="str">
            <v>Investitionen auf Rechnung Dritter</v>
          </cell>
          <cell r="D596">
            <v>0</v>
          </cell>
          <cell r="E596">
            <v>0</v>
          </cell>
        </row>
        <row r="597">
          <cell r="A597" t="str">
            <v>51</v>
          </cell>
          <cell r="B597">
            <v>510</v>
          </cell>
          <cell r="C597" t="str">
            <v>Grundstücke</v>
          </cell>
          <cell r="D597">
            <v>0</v>
          </cell>
          <cell r="E597">
            <v>0</v>
          </cell>
        </row>
        <row r="598">
          <cell r="A598" t="str">
            <v>510</v>
          </cell>
          <cell r="B598">
            <v>5100</v>
          </cell>
          <cell r="C598" t="str">
            <v>Investitionen in Grundstücke auf Rechnung Dritter</v>
          </cell>
          <cell r="D598">
            <v>0</v>
          </cell>
          <cell r="E598">
            <v>0</v>
          </cell>
        </row>
        <row r="599">
          <cell r="A599" t="str">
            <v>51</v>
          </cell>
          <cell r="B599">
            <v>511</v>
          </cell>
          <cell r="C599" t="str">
            <v>Strassen / Verkehrswege</v>
          </cell>
          <cell r="D599">
            <v>0</v>
          </cell>
          <cell r="E599">
            <v>0</v>
          </cell>
        </row>
        <row r="600">
          <cell r="A600" t="str">
            <v>511</v>
          </cell>
          <cell r="B600">
            <v>5110</v>
          </cell>
          <cell r="C600" t="str">
            <v>Investitionen in Strassen / Verkehrswege auf Rechnung Dritter</v>
          </cell>
          <cell r="D600">
            <v>0</v>
          </cell>
          <cell r="E600">
            <v>0</v>
          </cell>
        </row>
        <row r="601">
          <cell r="A601" t="str">
            <v>51</v>
          </cell>
          <cell r="B601">
            <v>512</v>
          </cell>
          <cell r="C601" t="str">
            <v>Wasserbau</v>
          </cell>
          <cell r="D601">
            <v>0</v>
          </cell>
          <cell r="E601">
            <v>0</v>
          </cell>
        </row>
        <row r="602">
          <cell r="A602" t="str">
            <v>512</v>
          </cell>
          <cell r="B602">
            <v>5120</v>
          </cell>
          <cell r="C602" t="str">
            <v>Investitionen in Wasserbau auf Rechnung Dritter</v>
          </cell>
          <cell r="D602">
            <v>0</v>
          </cell>
          <cell r="E602">
            <v>0</v>
          </cell>
        </row>
        <row r="603">
          <cell r="A603" t="str">
            <v>51</v>
          </cell>
          <cell r="B603">
            <v>513</v>
          </cell>
          <cell r="C603" t="str">
            <v>Übriger Tiefbau</v>
          </cell>
          <cell r="D603">
            <v>0</v>
          </cell>
          <cell r="E603">
            <v>0</v>
          </cell>
        </row>
        <row r="604">
          <cell r="A604" t="str">
            <v>513</v>
          </cell>
          <cell r="B604">
            <v>5130</v>
          </cell>
          <cell r="C604" t="str">
            <v>Investitionen übriger Tiefbau auf Rechnung Dritter</v>
          </cell>
          <cell r="D604">
            <v>0</v>
          </cell>
          <cell r="E604">
            <v>0</v>
          </cell>
        </row>
        <row r="605">
          <cell r="A605" t="str">
            <v>51</v>
          </cell>
          <cell r="B605">
            <v>514</v>
          </cell>
          <cell r="C605" t="str">
            <v>Hochbauten</v>
          </cell>
          <cell r="D605">
            <v>0</v>
          </cell>
          <cell r="E605">
            <v>0</v>
          </cell>
        </row>
        <row r="606">
          <cell r="A606" t="str">
            <v>514</v>
          </cell>
          <cell r="B606">
            <v>5140</v>
          </cell>
          <cell r="C606" t="str">
            <v>Investitionen in Hochbauten auf Rechnung Dritter</v>
          </cell>
          <cell r="D606">
            <v>0</v>
          </cell>
          <cell r="E606">
            <v>0</v>
          </cell>
        </row>
        <row r="607">
          <cell r="A607" t="str">
            <v>51</v>
          </cell>
          <cell r="B607">
            <v>515</v>
          </cell>
          <cell r="C607" t="str">
            <v>Waldungen</v>
          </cell>
          <cell r="D607">
            <v>0</v>
          </cell>
          <cell r="E607">
            <v>0</v>
          </cell>
        </row>
        <row r="608">
          <cell r="A608" t="str">
            <v>515</v>
          </cell>
          <cell r="B608">
            <v>5150</v>
          </cell>
          <cell r="C608" t="str">
            <v>Investitionen in Waldungen auf Rechnung Dritter</v>
          </cell>
          <cell r="D608">
            <v>0</v>
          </cell>
          <cell r="E608">
            <v>0</v>
          </cell>
        </row>
        <row r="609">
          <cell r="A609" t="str">
            <v>51</v>
          </cell>
          <cell r="B609">
            <v>516</v>
          </cell>
          <cell r="C609" t="str">
            <v>Mobilien</v>
          </cell>
          <cell r="D609">
            <v>0</v>
          </cell>
          <cell r="E609">
            <v>0</v>
          </cell>
        </row>
        <row r="610">
          <cell r="A610" t="str">
            <v>516</v>
          </cell>
          <cell r="B610">
            <v>5160</v>
          </cell>
          <cell r="C610" t="str">
            <v>Investitionen in Mobilien auf Rechnung Dritter</v>
          </cell>
          <cell r="D610">
            <v>0</v>
          </cell>
          <cell r="E610">
            <v>0</v>
          </cell>
        </row>
        <row r="611">
          <cell r="A611" t="str">
            <v>51</v>
          </cell>
          <cell r="B611">
            <v>519</v>
          </cell>
          <cell r="C611" t="str">
            <v>Übrige Sachanlagen</v>
          </cell>
          <cell r="D611">
            <v>0</v>
          </cell>
          <cell r="E611">
            <v>0</v>
          </cell>
        </row>
        <row r="612">
          <cell r="A612" t="str">
            <v>519</v>
          </cell>
          <cell r="B612">
            <v>5190</v>
          </cell>
          <cell r="C612" t="str">
            <v>Investitionen in übrige Sachanlagen auf Rechnung Dritter</v>
          </cell>
          <cell r="D612">
            <v>0</v>
          </cell>
          <cell r="E612">
            <v>0</v>
          </cell>
        </row>
        <row r="613">
          <cell r="A613" t="str">
            <v>5</v>
          </cell>
          <cell r="B613">
            <v>52</v>
          </cell>
          <cell r="C613" t="str">
            <v>Immaterielle Anlagen</v>
          </cell>
          <cell r="D613">
            <v>0</v>
          </cell>
          <cell r="E613">
            <v>0</v>
          </cell>
        </row>
        <row r="614">
          <cell r="A614" t="str">
            <v>52</v>
          </cell>
          <cell r="B614">
            <v>520</v>
          </cell>
          <cell r="C614" t="str">
            <v>Software</v>
          </cell>
          <cell r="D614">
            <v>0</v>
          </cell>
          <cell r="E614">
            <v>0</v>
          </cell>
        </row>
        <row r="615">
          <cell r="A615" t="str">
            <v>520</v>
          </cell>
          <cell r="B615">
            <v>5200</v>
          </cell>
          <cell r="C615" t="str">
            <v>Software</v>
          </cell>
          <cell r="D615">
            <v>0</v>
          </cell>
          <cell r="E615">
            <v>0</v>
          </cell>
        </row>
        <row r="616">
          <cell r="A616" t="str">
            <v>52</v>
          </cell>
          <cell r="B616">
            <v>521</v>
          </cell>
          <cell r="C616" t="str">
            <v>Patente / Lizenzen</v>
          </cell>
          <cell r="D616">
            <v>0</v>
          </cell>
          <cell r="E616">
            <v>0</v>
          </cell>
        </row>
        <row r="617">
          <cell r="A617" t="str">
            <v>521</v>
          </cell>
          <cell r="B617">
            <v>5210</v>
          </cell>
          <cell r="C617" t="str">
            <v>Patente / Lizenzen</v>
          </cell>
          <cell r="D617">
            <v>0</v>
          </cell>
          <cell r="E617">
            <v>0</v>
          </cell>
        </row>
        <row r="618">
          <cell r="A618" t="str">
            <v>52</v>
          </cell>
          <cell r="B618">
            <v>529</v>
          </cell>
          <cell r="C618" t="str">
            <v>Übrige immaterielle Anlagen</v>
          </cell>
          <cell r="D618">
            <v>0</v>
          </cell>
          <cell r="E618">
            <v>0</v>
          </cell>
        </row>
        <row r="619">
          <cell r="A619" t="str">
            <v>529</v>
          </cell>
          <cell r="B619">
            <v>5290</v>
          </cell>
          <cell r="C619" t="str">
            <v>Übrige immaterielle Anlagen</v>
          </cell>
          <cell r="D619">
            <v>0</v>
          </cell>
          <cell r="E619">
            <v>0</v>
          </cell>
        </row>
        <row r="620">
          <cell r="A620" t="str">
            <v>5</v>
          </cell>
          <cell r="B620">
            <v>54</v>
          </cell>
          <cell r="C620" t="str">
            <v>Darlehen</v>
          </cell>
          <cell r="D620">
            <v>0</v>
          </cell>
          <cell r="E620">
            <v>0</v>
          </cell>
        </row>
        <row r="621">
          <cell r="A621" t="str">
            <v>54</v>
          </cell>
          <cell r="B621">
            <v>540</v>
          </cell>
          <cell r="C621" t="str">
            <v>Bund</v>
          </cell>
          <cell r="D621">
            <v>0</v>
          </cell>
          <cell r="E621">
            <v>0</v>
          </cell>
        </row>
        <row r="622">
          <cell r="A622" t="str">
            <v>540</v>
          </cell>
          <cell r="B622">
            <v>5400</v>
          </cell>
          <cell r="C622" t="str">
            <v>Darlehen an den Bund</v>
          </cell>
          <cell r="D622">
            <v>0</v>
          </cell>
          <cell r="E622">
            <v>0</v>
          </cell>
        </row>
        <row r="623">
          <cell r="A623" t="str">
            <v>54</v>
          </cell>
          <cell r="B623">
            <v>541</v>
          </cell>
          <cell r="C623" t="str">
            <v>Kantone und Konkordate</v>
          </cell>
          <cell r="D623">
            <v>0</v>
          </cell>
          <cell r="E623">
            <v>0</v>
          </cell>
        </row>
        <row r="624">
          <cell r="A624" t="str">
            <v>541</v>
          </cell>
          <cell r="B624">
            <v>5410</v>
          </cell>
          <cell r="C624" t="str">
            <v>Darlehen an Kantone und Konkordate</v>
          </cell>
          <cell r="D624">
            <v>0</v>
          </cell>
          <cell r="E624">
            <v>0</v>
          </cell>
        </row>
        <row r="625">
          <cell r="A625" t="str">
            <v>54</v>
          </cell>
          <cell r="B625">
            <v>542</v>
          </cell>
          <cell r="C625" t="str">
            <v>Gemeinden und Gemeindezweckverbände</v>
          </cell>
          <cell r="D625">
            <v>0</v>
          </cell>
          <cell r="E625">
            <v>0</v>
          </cell>
        </row>
        <row r="626">
          <cell r="A626" t="str">
            <v>542</v>
          </cell>
          <cell r="B626">
            <v>5420</v>
          </cell>
          <cell r="C626" t="str">
            <v>Darlehen an Gemeinden und Gemeindezweckverbände</v>
          </cell>
          <cell r="D626">
            <v>0</v>
          </cell>
          <cell r="E626">
            <v>0</v>
          </cell>
        </row>
        <row r="627">
          <cell r="A627" t="str">
            <v>54</v>
          </cell>
          <cell r="B627">
            <v>543</v>
          </cell>
          <cell r="C627" t="str">
            <v>Öffentliche Sozialversicherungen</v>
          </cell>
          <cell r="D627">
            <v>0</v>
          </cell>
          <cell r="E627">
            <v>0</v>
          </cell>
        </row>
        <row r="628">
          <cell r="A628" t="str">
            <v>543</v>
          </cell>
          <cell r="B628">
            <v>5430</v>
          </cell>
          <cell r="C628" t="str">
            <v>Darlehen an öffentliche Sozialversicherungen</v>
          </cell>
          <cell r="D628">
            <v>0</v>
          </cell>
          <cell r="E628">
            <v>0</v>
          </cell>
        </row>
        <row r="629">
          <cell r="A629" t="str">
            <v>54</v>
          </cell>
          <cell r="B629">
            <v>544</v>
          </cell>
          <cell r="C629" t="str">
            <v>Öffentliche Unternehmungen</v>
          </cell>
          <cell r="D629">
            <v>0</v>
          </cell>
          <cell r="E629">
            <v>0</v>
          </cell>
        </row>
        <row r="630">
          <cell r="A630" t="str">
            <v>544</v>
          </cell>
          <cell r="B630">
            <v>5440</v>
          </cell>
          <cell r="C630" t="str">
            <v>Darlehen an öffentlichen Unternehmungen</v>
          </cell>
          <cell r="D630">
            <v>0</v>
          </cell>
          <cell r="E630">
            <v>0</v>
          </cell>
        </row>
        <row r="631">
          <cell r="A631" t="str">
            <v>54</v>
          </cell>
          <cell r="B631">
            <v>545</v>
          </cell>
          <cell r="C631" t="str">
            <v>Private Unternehmungen</v>
          </cell>
          <cell r="D631">
            <v>0</v>
          </cell>
          <cell r="E631">
            <v>0</v>
          </cell>
        </row>
        <row r="632">
          <cell r="A632" t="str">
            <v>545</v>
          </cell>
          <cell r="B632">
            <v>5450</v>
          </cell>
          <cell r="C632" t="str">
            <v>Darlehen an private Unternehmungen</v>
          </cell>
          <cell r="D632">
            <v>0</v>
          </cell>
          <cell r="E632">
            <v>0</v>
          </cell>
        </row>
        <row r="633">
          <cell r="A633" t="str">
            <v>54</v>
          </cell>
          <cell r="B633">
            <v>546</v>
          </cell>
          <cell r="C633" t="str">
            <v>Private Organisationen ohne Erwerbszweck</v>
          </cell>
          <cell r="D633">
            <v>0</v>
          </cell>
          <cell r="E633">
            <v>0</v>
          </cell>
        </row>
        <row r="634">
          <cell r="A634" t="str">
            <v>546</v>
          </cell>
          <cell r="B634">
            <v>5460</v>
          </cell>
          <cell r="C634" t="str">
            <v>Darlehen an private Organisationen ohne Erwerbszweck</v>
          </cell>
          <cell r="D634">
            <v>0</v>
          </cell>
          <cell r="E634">
            <v>0</v>
          </cell>
        </row>
        <row r="635">
          <cell r="A635" t="str">
            <v>54</v>
          </cell>
          <cell r="B635">
            <v>547</v>
          </cell>
          <cell r="C635" t="str">
            <v>Private Haushalte</v>
          </cell>
          <cell r="D635">
            <v>0</v>
          </cell>
          <cell r="E635">
            <v>0</v>
          </cell>
        </row>
        <row r="636">
          <cell r="A636" t="str">
            <v>547</v>
          </cell>
          <cell r="B636">
            <v>5470</v>
          </cell>
          <cell r="C636" t="str">
            <v>Darlehen an private Haushalte</v>
          </cell>
          <cell r="D636">
            <v>0</v>
          </cell>
          <cell r="E636">
            <v>0</v>
          </cell>
        </row>
        <row r="637">
          <cell r="A637" t="str">
            <v>54</v>
          </cell>
          <cell r="B637">
            <v>548</v>
          </cell>
          <cell r="C637" t="str">
            <v>Ausland</v>
          </cell>
          <cell r="D637">
            <v>0</v>
          </cell>
          <cell r="E637">
            <v>0</v>
          </cell>
        </row>
        <row r="638">
          <cell r="A638" t="str">
            <v>548</v>
          </cell>
          <cell r="B638">
            <v>5480</v>
          </cell>
          <cell r="C638" t="str">
            <v>Darlehen an das Ausland</v>
          </cell>
          <cell r="D638">
            <v>0</v>
          </cell>
          <cell r="E638">
            <v>0</v>
          </cell>
        </row>
        <row r="639">
          <cell r="A639" t="str">
            <v>5</v>
          </cell>
          <cell r="B639">
            <v>55</v>
          </cell>
          <cell r="C639" t="str">
            <v>Beteiligungen und Grundkapitalien</v>
          </cell>
          <cell r="D639">
            <v>0</v>
          </cell>
          <cell r="E639">
            <v>0</v>
          </cell>
        </row>
        <row r="640">
          <cell r="A640" t="str">
            <v>55</v>
          </cell>
          <cell r="B640">
            <v>550</v>
          </cell>
          <cell r="C640" t="str">
            <v>Bund</v>
          </cell>
          <cell r="D640">
            <v>0</v>
          </cell>
          <cell r="E640">
            <v>0</v>
          </cell>
        </row>
        <row r="641">
          <cell r="A641" t="str">
            <v>550</v>
          </cell>
          <cell r="B641">
            <v>5500</v>
          </cell>
          <cell r="C641" t="str">
            <v>Beteilungen am Bund</v>
          </cell>
          <cell r="D641">
            <v>0</v>
          </cell>
          <cell r="E641">
            <v>0</v>
          </cell>
        </row>
        <row r="642">
          <cell r="A642" t="str">
            <v>55</v>
          </cell>
          <cell r="B642">
            <v>551</v>
          </cell>
          <cell r="C642" t="str">
            <v>Kantone und Konkordate</v>
          </cell>
          <cell r="D642">
            <v>0</v>
          </cell>
          <cell r="E642">
            <v>0</v>
          </cell>
        </row>
        <row r="643">
          <cell r="A643" t="str">
            <v>551</v>
          </cell>
          <cell r="B643">
            <v>5510</v>
          </cell>
          <cell r="C643" t="str">
            <v>Beteiligungen an Kantonen und Konkordaten</v>
          </cell>
          <cell r="D643">
            <v>0</v>
          </cell>
          <cell r="E643">
            <v>0</v>
          </cell>
        </row>
        <row r="644">
          <cell r="A644" t="str">
            <v>55</v>
          </cell>
          <cell r="B644">
            <v>552</v>
          </cell>
          <cell r="C644" t="str">
            <v>Gemeinden und Gemeindezweckverbände</v>
          </cell>
          <cell r="D644">
            <v>0</v>
          </cell>
          <cell r="E644">
            <v>0</v>
          </cell>
        </row>
        <row r="645">
          <cell r="A645" t="str">
            <v>552</v>
          </cell>
          <cell r="B645">
            <v>5520</v>
          </cell>
          <cell r="C645" t="str">
            <v>Beteiligungen an Gemeinden und Gemeindezweckverbänden</v>
          </cell>
          <cell r="D645">
            <v>0</v>
          </cell>
          <cell r="E645">
            <v>0</v>
          </cell>
        </row>
        <row r="646">
          <cell r="A646" t="str">
            <v>55</v>
          </cell>
          <cell r="B646">
            <v>553</v>
          </cell>
          <cell r="C646" t="str">
            <v>Öffentliche Sozialversicherungen</v>
          </cell>
          <cell r="D646">
            <v>0</v>
          </cell>
          <cell r="E646">
            <v>0</v>
          </cell>
        </row>
        <row r="647">
          <cell r="A647" t="str">
            <v>553</v>
          </cell>
          <cell r="B647">
            <v>5530</v>
          </cell>
          <cell r="C647" t="str">
            <v>Beteiligungen an öffentlichen Sozialversicherungen</v>
          </cell>
          <cell r="D647">
            <v>0</v>
          </cell>
          <cell r="E647">
            <v>0</v>
          </cell>
        </row>
        <row r="648">
          <cell r="A648" t="str">
            <v>55</v>
          </cell>
          <cell r="B648">
            <v>554</v>
          </cell>
          <cell r="C648" t="str">
            <v>Öffentliche Unternehmungen</v>
          </cell>
          <cell r="D648">
            <v>0</v>
          </cell>
          <cell r="E648">
            <v>0</v>
          </cell>
        </row>
        <row r="649">
          <cell r="A649" t="str">
            <v>554</v>
          </cell>
          <cell r="B649">
            <v>5540</v>
          </cell>
          <cell r="C649" t="str">
            <v>Beteiligungen an öffentlichen Unternehmungen</v>
          </cell>
          <cell r="D649">
            <v>0</v>
          </cell>
          <cell r="E649">
            <v>0</v>
          </cell>
        </row>
        <row r="650">
          <cell r="A650" t="str">
            <v>55</v>
          </cell>
          <cell r="B650">
            <v>555</v>
          </cell>
          <cell r="C650" t="str">
            <v>Private Unternehmungen</v>
          </cell>
          <cell r="D650">
            <v>0</v>
          </cell>
          <cell r="E650">
            <v>0</v>
          </cell>
        </row>
        <row r="651">
          <cell r="A651" t="str">
            <v>555</v>
          </cell>
          <cell r="B651">
            <v>5550</v>
          </cell>
          <cell r="C651" t="str">
            <v>Beteiligungen an privaten Unternehmungen</v>
          </cell>
          <cell r="D651">
            <v>0</v>
          </cell>
          <cell r="E651">
            <v>0</v>
          </cell>
        </row>
        <row r="652">
          <cell r="A652" t="str">
            <v>55</v>
          </cell>
          <cell r="B652">
            <v>556</v>
          </cell>
          <cell r="C652" t="str">
            <v>Private Organisationen ohne Erwerbszweck</v>
          </cell>
          <cell r="D652">
            <v>0</v>
          </cell>
          <cell r="E652">
            <v>0</v>
          </cell>
        </row>
        <row r="653">
          <cell r="A653" t="str">
            <v>556</v>
          </cell>
          <cell r="B653">
            <v>5560</v>
          </cell>
          <cell r="C653" t="str">
            <v>Beteiligungen an privaten Organisationen ohne Erwerbszweck</v>
          </cell>
          <cell r="D653">
            <v>0</v>
          </cell>
          <cell r="E653">
            <v>0</v>
          </cell>
        </row>
        <row r="654">
          <cell r="A654" t="str">
            <v>55</v>
          </cell>
          <cell r="B654">
            <v>557</v>
          </cell>
          <cell r="C654" t="str">
            <v>Private Haushalte</v>
          </cell>
          <cell r="D654">
            <v>0</v>
          </cell>
          <cell r="E654">
            <v>0</v>
          </cell>
        </row>
        <row r="655">
          <cell r="A655" t="str">
            <v>557</v>
          </cell>
          <cell r="B655">
            <v>5570</v>
          </cell>
          <cell r="C655" t="str">
            <v>Beteiligungen an privaten Haushalten</v>
          </cell>
          <cell r="D655">
            <v>0</v>
          </cell>
          <cell r="E655">
            <v>0</v>
          </cell>
        </row>
        <row r="656">
          <cell r="A656" t="str">
            <v>55</v>
          </cell>
          <cell r="B656">
            <v>558</v>
          </cell>
          <cell r="C656" t="str">
            <v>Ausland</v>
          </cell>
          <cell r="D656">
            <v>0</v>
          </cell>
          <cell r="E656">
            <v>0</v>
          </cell>
        </row>
        <row r="657">
          <cell r="A657" t="str">
            <v>558</v>
          </cell>
          <cell r="B657">
            <v>5580</v>
          </cell>
          <cell r="C657" t="str">
            <v>Beteiligungen im Ausland</v>
          </cell>
          <cell r="D657">
            <v>0</v>
          </cell>
          <cell r="E657">
            <v>0</v>
          </cell>
        </row>
        <row r="658">
          <cell r="A658" t="str">
            <v>5</v>
          </cell>
          <cell r="B658">
            <v>56</v>
          </cell>
          <cell r="C658" t="str">
            <v>Eigene Investitionsbeiträge</v>
          </cell>
          <cell r="D658">
            <v>0</v>
          </cell>
          <cell r="E658">
            <v>0</v>
          </cell>
        </row>
        <row r="659">
          <cell r="A659" t="str">
            <v>56</v>
          </cell>
          <cell r="B659">
            <v>560</v>
          </cell>
          <cell r="C659" t="str">
            <v>Bund</v>
          </cell>
          <cell r="D659">
            <v>0</v>
          </cell>
          <cell r="E659">
            <v>0</v>
          </cell>
        </row>
        <row r="660">
          <cell r="A660" t="str">
            <v>560</v>
          </cell>
          <cell r="B660">
            <v>5600</v>
          </cell>
          <cell r="C660" t="str">
            <v>Investitionsbeiträge an den Bund</v>
          </cell>
          <cell r="D660">
            <v>0</v>
          </cell>
          <cell r="E660">
            <v>0</v>
          </cell>
        </row>
        <row r="661">
          <cell r="A661" t="str">
            <v>56</v>
          </cell>
          <cell r="B661">
            <v>561</v>
          </cell>
          <cell r="C661" t="str">
            <v>Kantone und Konkordate</v>
          </cell>
          <cell r="D661">
            <v>0</v>
          </cell>
          <cell r="E661">
            <v>0</v>
          </cell>
        </row>
        <row r="662">
          <cell r="A662" t="str">
            <v>561</v>
          </cell>
          <cell r="B662">
            <v>5610</v>
          </cell>
          <cell r="C662" t="str">
            <v>Investitionsbeiträge an Kantone und Konkordate</v>
          </cell>
          <cell r="D662">
            <v>0</v>
          </cell>
          <cell r="E662">
            <v>0</v>
          </cell>
        </row>
        <row r="663">
          <cell r="A663" t="str">
            <v>56</v>
          </cell>
          <cell r="B663">
            <v>562</v>
          </cell>
          <cell r="C663" t="str">
            <v>Gemeinden und Gemeindezweckverbände</v>
          </cell>
          <cell r="D663">
            <v>0</v>
          </cell>
          <cell r="E663">
            <v>0</v>
          </cell>
        </row>
        <row r="664">
          <cell r="A664" t="str">
            <v>562</v>
          </cell>
          <cell r="B664">
            <v>5620</v>
          </cell>
          <cell r="C664" t="str">
            <v>Investitionsbeiträge an Gemeinden und Gemeindezweckverbände</v>
          </cell>
          <cell r="D664">
            <v>0</v>
          </cell>
          <cell r="E664">
            <v>0</v>
          </cell>
        </row>
        <row r="665">
          <cell r="A665" t="str">
            <v>56</v>
          </cell>
          <cell r="B665">
            <v>563</v>
          </cell>
          <cell r="C665" t="str">
            <v>Öffentliche Sozialversicherungen</v>
          </cell>
          <cell r="D665">
            <v>0</v>
          </cell>
          <cell r="E665">
            <v>0</v>
          </cell>
        </row>
        <row r="666">
          <cell r="A666" t="str">
            <v>563</v>
          </cell>
          <cell r="B666">
            <v>5630</v>
          </cell>
          <cell r="C666" t="str">
            <v>Investitionsbeiträge an öffentliche Sozialversicherungen</v>
          </cell>
          <cell r="D666">
            <v>0</v>
          </cell>
          <cell r="E666">
            <v>0</v>
          </cell>
        </row>
        <row r="667">
          <cell r="A667" t="str">
            <v>56</v>
          </cell>
          <cell r="B667">
            <v>564</v>
          </cell>
          <cell r="C667" t="str">
            <v>Öffentliche Unternehmungen</v>
          </cell>
          <cell r="D667">
            <v>0</v>
          </cell>
          <cell r="E667">
            <v>0</v>
          </cell>
        </row>
        <row r="668">
          <cell r="A668" t="str">
            <v>564</v>
          </cell>
          <cell r="B668">
            <v>5640</v>
          </cell>
          <cell r="C668" t="str">
            <v>Investitionsbeiträge an öffentliche Unternehmungen</v>
          </cell>
          <cell r="D668">
            <v>0</v>
          </cell>
          <cell r="E668">
            <v>0</v>
          </cell>
        </row>
        <row r="669">
          <cell r="A669" t="str">
            <v>56</v>
          </cell>
          <cell r="B669">
            <v>565</v>
          </cell>
          <cell r="C669" t="str">
            <v>Private Unternehmungen</v>
          </cell>
          <cell r="D669">
            <v>0</v>
          </cell>
          <cell r="E669">
            <v>0</v>
          </cell>
        </row>
        <row r="670">
          <cell r="A670" t="str">
            <v>565</v>
          </cell>
          <cell r="B670">
            <v>5650</v>
          </cell>
          <cell r="C670" t="str">
            <v>Investitionsbeiträge an private Unternehmungen</v>
          </cell>
          <cell r="D670">
            <v>0</v>
          </cell>
          <cell r="E670">
            <v>0</v>
          </cell>
        </row>
        <row r="671">
          <cell r="A671" t="str">
            <v>56</v>
          </cell>
          <cell r="B671">
            <v>566</v>
          </cell>
          <cell r="C671" t="str">
            <v>Private Organisationen ohne Erwerbszweck</v>
          </cell>
          <cell r="D671">
            <v>0</v>
          </cell>
          <cell r="E671">
            <v>0</v>
          </cell>
        </row>
        <row r="672">
          <cell r="A672" t="str">
            <v>566</v>
          </cell>
          <cell r="B672">
            <v>5660</v>
          </cell>
          <cell r="C672" t="str">
            <v>Investitionsbeiträge an private Organisationen ohne Erwerbszweck</v>
          </cell>
          <cell r="D672">
            <v>0</v>
          </cell>
          <cell r="E672">
            <v>0</v>
          </cell>
        </row>
        <row r="673">
          <cell r="A673" t="str">
            <v>56</v>
          </cell>
          <cell r="B673">
            <v>567</v>
          </cell>
          <cell r="C673" t="str">
            <v>Private Haushalte</v>
          </cell>
          <cell r="D673">
            <v>0</v>
          </cell>
          <cell r="E673">
            <v>0</v>
          </cell>
        </row>
        <row r="674">
          <cell r="A674" t="str">
            <v>567</v>
          </cell>
          <cell r="B674">
            <v>5670</v>
          </cell>
          <cell r="C674" t="str">
            <v>Investitionsbeiträge an private Haushalte</v>
          </cell>
          <cell r="D674">
            <v>0</v>
          </cell>
          <cell r="E674">
            <v>0</v>
          </cell>
        </row>
        <row r="675">
          <cell r="A675" t="str">
            <v>56</v>
          </cell>
          <cell r="B675">
            <v>568</v>
          </cell>
          <cell r="C675" t="str">
            <v>Ausland</v>
          </cell>
          <cell r="D675">
            <v>0</v>
          </cell>
          <cell r="E675">
            <v>0</v>
          </cell>
        </row>
        <row r="676">
          <cell r="A676" t="str">
            <v>568</v>
          </cell>
          <cell r="B676">
            <v>5680</v>
          </cell>
          <cell r="C676" t="str">
            <v>Investitionsbeiträge an das Ausland</v>
          </cell>
          <cell r="D676">
            <v>0</v>
          </cell>
          <cell r="E676">
            <v>0</v>
          </cell>
        </row>
        <row r="677">
          <cell r="A677" t="str">
            <v>5</v>
          </cell>
          <cell r="B677">
            <v>57</v>
          </cell>
          <cell r="C677" t="str">
            <v>Durchlaufende Investitionsbeiträge</v>
          </cell>
          <cell r="D677">
            <v>0</v>
          </cell>
          <cell r="E677">
            <v>0</v>
          </cell>
        </row>
        <row r="678">
          <cell r="A678" t="str">
            <v>57</v>
          </cell>
          <cell r="B678">
            <v>570</v>
          </cell>
          <cell r="C678" t="str">
            <v>Bund</v>
          </cell>
          <cell r="D678">
            <v>0</v>
          </cell>
          <cell r="E678">
            <v>0</v>
          </cell>
        </row>
        <row r="679">
          <cell r="A679" t="str">
            <v>570</v>
          </cell>
          <cell r="B679">
            <v>5700</v>
          </cell>
          <cell r="C679" t="str">
            <v>Durchlaufende Investitionsbeiträge an den Bund</v>
          </cell>
          <cell r="D679">
            <v>0</v>
          </cell>
          <cell r="E679">
            <v>0</v>
          </cell>
        </row>
        <row r="680">
          <cell r="A680" t="str">
            <v>57</v>
          </cell>
          <cell r="B680">
            <v>571</v>
          </cell>
          <cell r="C680" t="str">
            <v>Kantone und Konkordate</v>
          </cell>
          <cell r="D680">
            <v>0</v>
          </cell>
          <cell r="E680">
            <v>0</v>
          </cell>
        </row>
        <row r="681">
          <cell r="A681" t="str">
            <v>571</v>
          </cell>
          <cell r="B681">
            <v>5710</v>
          </cell>
          <cell r="C681" t="str">
            <v>Durchlaufende Investitionsbeiträge an Kantone und Konkordate</v>
          </cell>
          <cell r="D681">
            <v>0</v>
          </cell>
          <cell r="E681">
            <v>0</v>
          </cell>
        </row>
        <row r="682">
          <cell r="A682" t="str">
            <v>57</v>
          </cell>
          <cell r="B682">
            <v>572</v>
          </cell>
          <cell r="C682" t="str">
            <v>Gemeinden und Gemeindezweckverbände</v>
          </cell>
          <cell r="D682">
            <v>0</v>
          </cell>
          <cell r="E682">
            <v>0</v>
          </cell>
        </row>
        <row r="683">
          <cell r="A683" t="str">
            <v>572</v>
          </cell>
          <cell r="B683">
            <v>5720</v>
          </cell>
          <cell r="C683" t="str">
            <v>Durchlaufende Investitionsbeiträge an Gemeinden und Gemeindezweckverbände</v>
          </cell>
          <cell r="D683">
            <v>0</v>
          </cell>
          <cell r="E683">
            <v>0</v>
          </cell>
        </row>
        <row r="684">
          <cell r="A684" t="str">
            <v>57</v>
          </cell>
          <cell r="B684">
            <v>573</v>
          </cell>
          <cell r="C684" t="str">
            <v>Öffentliche Sozialversicherungen</v>
          </cell>
          <cell r="D684">
            <v>0</v>
          </cell>
          <cell r="E684">
            <v>0</v>
          </cell>
        </row>
        <row r="685">
          <cell r="A685" t="str">
            <v>573</v>
          </cell>
          <cell r="B685">
            <v>5730</v>
          </cell>
          <cell r="C685" t="str">
            <v>Durchlaufende Investitionsbeiträge an öffentliche Sozialversicherungen</v>
          </cell>
          <cell r="D685">
            <v>0</v>
          </cell>
          <cell r="E685">
            <v>0</v>
          </cell>
        </row>
        <row r="686">
          <cell r="A686" t="str">
            <v>57</v>
          </cell>
          <cell r="B686">
            <v>574</v>
          </cell>
          <cell r="C686" t="str">
            <v>Öffentliche Unternehmungen</v>
          </cell>
          <cell r="D686">
            <v>0</v>
          </cell>
          <cell r="E686">
            <v>0</v>
          </cell>
        </row>
        <row r="687">
          <cell r="A687" t="str">
            <v>574</v>
          </cell>
          <cell r="B687">
            <v>5740</v>
          </cell>
          <cell r="C687" t="str">
            <v>Durchlaufende Investitionsbeiträge an öffentliche Unternehmungen</v>
          </cell>
          <cell r="D687">
            <v>0</v>
          </cell>
          <cell r="E687">
            <v>0</v>
          </cell>
        </row>
        <row r="688">
          <cell r="A688" t="str">
            <v>57</v>
          </cell>
          <cell r="B688">
            <v>575</v>
          </cell>
          <cell r="C688" t="str">
            <v>Private Unternehmungen</v>
          </cell>
          <cell r="D688">
            <v>0</v>
          </cell>
          <cell r="E688">
            <v>0</v>
          </cell>
        </row>
        <row r="689">
          <cell r="A689" t="str">
            <v>575</v>
          </cell>
          <cell r="B689">
            <v>5750</v>
          </cell>
          <cell r="C689" t="str">
            <v>Durchlaufende Investitionsbeiträge an private Unternehmungen</v>
          </cell>
          <cell r="D689">
            <v>0</v>
          </cell>
          <cell r="E689">
            <v>0</v>
          </cell>
        </row>
        <row r="690">
          <cell r="A690" t="str">
            <v>57</v>
          </cell>
          <cell r="B690">
            <v>576</v>
          </cell>
          <cell r="C690" t="str">
            <v>Private Organisationen ohne Erwerbszweck</v>
          </cell>
          <cell r="D690">
            <v>0</v>
          </cell>
          <cell r="E690">
            <v>0</v>
          </cell>
        </row>
        <row r="691">
          <cell r="A691" t="str">
            <v>576</v>
          </cell>
          <cell r="B691">
            <v>5760</v>
          </cell>
          <cell r="C691" t="str">
            <v>Durchlaufende Investitionsbeiträge an private Organisationen ohne Erwerbszweck</v>
          </cell>
          <cell r="D691">
            <v>0</v>
          </cell>
          <cell r="E691">
            <v>0</v>
          </cell>
        </row>
        <row r="692">
          <cell r="A692" t="str">
            <v>57</v>
          </cell>
          <cell r="B692">
            <v>577</v>
          </cell>
          <cell r="C692" t="str">
            <v>Private Haushalte</v>
          </cell>
          <cell r="D692">
            <v>0</v>
          </cell>
          <cell r="E692">
            <v>0</v>
          </cell>
        </row>
        <row r="693">
          <cell r="A693" t="str">
            <v>577</v>
          </cell>
          <cell r="B693">
            <v>5770</v>
          </cell>
          <cell r="C693" t="str">
            <v>Durchlaufende Investitionsbeiträge an private Haushalte</v>
          </cell>
          <cell r="D693">
            <v>0</v>
          </cell>
          <cell r="E693">
            <v>0</v>
          </cell>
        </row>
        <row r="694">
          <cell r="A694" t="str">
            <v>57</v>
          </cell>
          <cell r="B694">
            <v>578</v>
          </cell>
          <cell r="C694" t="str">
            <v>Ausland</v>
          </cell>
          <cell r="D694">
            <v>0</v>
          </cell>
          <cell r="E694">
            <v>0</v>
          </cell>
        </row>
        <row r="695">
          <cell r="A695" t="str">
            <v>578</v>
          </cell>
          <cell r="B695">
            <v>5780</v>
          </cell>
          <cell r="C695" t="str">
            <v>Durchlaufende Investitionsbeiträge an das Ausland</v>
          </cell>
          <cell r="D695">
            <v>0</v>
          </cell>
          <cell r="E695">
            <v>0</v>
          </cell>
        </row>
        <row r="696">
          <cell r="A696" t="str">
            <v>5</v>
          </cell>
          <cell r="B696">
            <v>59</v>
          </cell>
          <cell r="C696" t="str">
            <v>Übertrag an Bilanz</v>
          </cell>
          <cell r="D696">
            <v>0</v>
          </cell>
          <cell r="E696">
            <v>0</v>
          </cell>
        </row>
        <row r="697">
          <cell r="A697" t="str">
            <v>59</v>
          </cell>
          <cell r="B697">
            <v>590</v>
          </cell>
          <cell r="C697" t="str">
            <v>Passivierungen</v>
          </cell>
          <cell r="D697">
            <v>0</v>
          </cell>
          <cell r="E697">
            <v>0</v>
          </cell>
        </row>
        <row r="698">
          <cell r="A698" t="str">
            <v>590</v>
          </cell>
          <cell r="B698">
            <v>5900</v>
          </cell>
          <cell r="C698" t="str">
            <v>Passivierte Einnahmen</v>
          </cell>
          <cell r="D698">
            <v>0</v>
          </cell>
          <cell r="E698">
            <v>0</v>
          </cell>
        </row>
        <row r="699">
          <cell r="A699"/>
          <cell r="B699">
            <v>6</v>
          </cell>
          <cell r="C699" t="str">
            <v>Investitionseinnahmen</v>
          </cell>
          <cell r="D699">
            <v>0</v>
          </cell>
          <cell r="E699">
            <v>0</v>
          </cell>
        </row>
        <row r="700">
          <cell r="A700" t="str">
            <v>6</v>
          </cell>
          <cell r="B700">
            <v>60</v>
          </cell>
          <cell r="C700" t="str">
            <v>Übertragung von Sachanlagen in das Finanzvermögen</v>
          </cell>
          <cell r="D700">
            <v>0</v>
          </cell>
          <cell r="E700">
            <v>0</v>
          </cell>
        </row>
        <row r="701">
          <cell r="A701" t="str">
            <v>60</v>
          </cell>
          <cell r="B701">
            <v>600</v>
          </cell>
          <cell r="C701" t="str">
            <v>Übertragung von Grundstücken</v>
          </cell>
          <cell r="D701">
            <v>0</v>
          </cell>
          <cell r="E701">
            <v>0</v>
          </cell>
        </row>
        <row r="702">
          <cell r="A702" t="str">
            <v>600</v>
          </cell>
          <cell r="B702">
            <v>6000</v>
          </cell>
          <cell r="C702" t="str">
            <v>Übertragung von Grundstücken ins Finanzvermögen</v>
          </cell>
          <cell r="D702">
            <v>0</v>
          </cell>
          <cell r="E702">
            <v>0</v>
          </cell>
        </row>
        <row r="703">
          <cell r="A703" t="str">
            <v>60</v>
          </cell>
          <cell r="B703">
            <v>601</v>
          </cell>
          <cell r="C703" t="str">
            <v>Übertragung von Strassen / Verkehrswegen</v>
          </cell>
          <cell r="D703">
            <v>0</v>
          </cell>
          <cell r="E703">
            <v>0</v>
          </cell>
        </row>
        <row r="704">
          <cell r="A704" t="str">
            <v>601</v>
          </cell>
          <cell r="B704">
            <v>6010</v>
          </cell>
          <cell r="C704" t="str">
            <v>Übertragung von Strassen / Verkehrswegen ins Finanzvermögen</v>
          </cell>
          <cell r="D704">
            <v>0</v>
          </cell>
          <cell r="E704">
            <v>0</v>
          </cell>
        </row>
        <row r="705">
          <cell r="A705" t="str">
            <v>60</v>
          </cell>
          <cell r="B705">
            <v>602</v>
          </cell>
          <cell r="C705" t="str">
            <v>Übertragung von Wasserbauten</v>
          </cell>
          <cell r="D705">
            <v>0</v>
          </cell>
          <cell r="E705">
            <v>0</v>
          </cell>
        </row>
        <row r="706">
          <cell r="A706" t="str">
            <v>602</v>
          </cell>
          <cell r="B706">
            <v>6020</v>
          </cell>
          <cell r="C706" t="str">
            <v>Übertragung von Wasserbauten ins Finanzvermögen</v>
          </cell>
          <cell r="D706">
            <v>0</v>
          </cell>
          <cell r="E706">
            <v>0</v>
          </cell>
        </row>
        <row r="707">
          <cell r="A707" t="str">
            <v>60</v>
          </cell>
          <cell r="B707">
            <v>603</v>
          </cell>
          <cell r="C707" t="str">
            <v>Übertragung übrige Tiefbauten</v>
          </cell>
          <cell r="D707">
            <v>0</v>
          </cell>
          <cell r="E707">
            <v>0</v>
          </cell>
        </row>
        <row r="708">
          <cell r="A708" t="str">
            <v>603</v>
          </cell>
          <cell r="B708">
            <v>6030</v>
          </cell>
          <cell r="C708" t="str">
            <v>Übertragung von übrigen Tiefbauten ins Finanzvermögen</v>
          </cell>
          <cell r="D708">
            <v>0</v>
          </cell>
          <cell r="E708">
            <v>0</v>
          </cell>
        </row>
        <row r="709">
          <cell r="A709" t="str">
            <v>60</v>
          </cell>
          <cell r="B709">
            <v>604</v>
          </cell>
          <cell r="C709" t="str">
            <v>Übertragung Hochbauten</v>
          </cell>
          <cell r="D709">
            <v>0</v>
          </cell>
          <cell r="E709">
            <v>0</v>
          </cell>
        </row>
        <row r="710">
          <cell r="A710" t="str">
            <v>604</v>
          </cell>
          <cell r="B710">
            <v>6040</v>
          </cell>
          <cell r="C710" t="str">
            <v>Übertragung von Hochbauten ins Finanzvermögen</v>
          </cell>
          <cell r="D710">
            <v>0</v>
          </cell>
          <cell r="E710">
            <v>0</v>
          </cell>
        </row>
        <row r="711">
          <cell r="A711" t="str">
            <v>60</v>
          </cell>
          <cell r="B711">
            <v>605</v>
          </cell>
          <cell r="C711" t="str">
            <v>Übertragung Waldungen</v>
          </cell>
          <cell r="D711">
            <v>0</v>
          </cell>
          <cell r="E711">
            <v>0</v>
          </cell>
        </row>
        <row r="712">
          <cell r="A712" t="str">
            <v>605</v>
          </cell>
          <cell r="B712">
            <v>6050</v>
          </cell>
          <cell r="C712" t="str">
            <v>Übertragung von Waldungen ins Finanzvermögen</v>
          </cell>
          <cell r="D712">
            <v>0</v>
          </cell>
          <cell r="E712">
            <v>0</v>
          </cell>
        </row>
        <row r="713">
          <cell r="A713" t="str">
            <v>60</v>
          </cell>
          <cell r="B713">
            <v>606</v>
          </cell>
          <cell r="C713" t="str">
            <v>Übertragung Mobilien</v>
          </cell>
          <cell r="D713">
            <v>0</v>
          </cell>
          <cell r="E713">
            <v>0</v>
          </cell>
        </row>
        <row r="714">
          <cell r="A714" t="str">
            <v>606</v>
          </cell>
          <cell r="B714">
            <v>6060</v>
          </cell>
          <cell r="C714" t="str">
            <v>Übertragung von Mobilien ins Finanzvermögen</v>
          </cell>
          <cell r="D714">
            <v>0</v>
          </cell>
          <cell r="E714">
            <v>0</v>
          </cell>
        </row>
        <row r="715">
          <cell r="A715" t="str">
            <v>60</v>
          </cell>
          <cell r="B715">
            <v>609</v>
          </cell>
          <cell r="C715" t="str">
            <v>Übertragung übrige Sachanlagen</v>
          </cell>
          <cell r="D715">
            <v>0</v>
          </cell>
          <cell r="E715">
            <v>0</v>
          </cell>
        </row>
        <row r="716">
          <cell r="A716" t="str">
            <v>609</v>
          </cell>
          <cell r="B716">
            <v>6090</v>
          </cell>
          <cell r="C716" t="str">
            <v>Übertragung von übrigen Sachanlagen ins Finanzvermögen</v>
          </cell>
          <cell r="D716">
            <v>0</v>
          </cell>
          <cell r="E716">
            <v>0</v>
          </cell>
        </row>
        <row r="717">
          <cell r="A717" t="str">
            <v>6</v>
          </cell>
          <cell r="B717">
            <v>61</v>
          </cell>
          <cell r="C717" t="str">
            <v>Rückerstattungen</v>
          </cell>
          <cell r="D717">
            <v>0</v>
          </cell>
          <cell r="E717">
            <v>0</v>
          </cell>
        </row>
        <row r="718">
          <cell r="A718" t="str">
            <v>61</v>
          </cell>
          <cell r="B718">
            <v>610</v>
          </cell>
          <cell r="C718" t="str">
            <v>Grundstücke</v>
          </cell>
          <cell r="D718">
            <v>0</v>
          </cell>
          <cell r="E718">
            <v>0</v>
          </cell>
        </row>
        <row r="719">
          <cell r="A719" t="str">
            <v>610</v>
          </cell>
          <cell r="B719">
            <v>6100</v>
          </cell>
          <cell r="C719" t="str">
            <v>Rückerstattungen Dritter für Investitionen in Grundstücke</v>
          </cell>
          <cell r="D719">
            <v>0</v>
          </cell>
          <cell r="E719">
            <v>0</v>
          </cell>
        </row>
        <row r="720">
          <cell r="A720" t="str">
            <v>61</v>
          </cell>
          <cell r="B720">
            <v>611</v>
          </cell>
          <cell r="C720" t="str">
            <v>Strassen / Verkehrswege</v>
          </cell>
          <cell r="D720">
            <v>0</v>
          </cell>
          <cell r="E720">
            <v>0</v>
          </cell>
        </row>
        <row r="721">
          <cell r="A721" t="str">
            <v>611</v>
          </cell>
          <cell r="B721">
            <v>6110</v>
          </cell>
          <cell r="C721" t="str">
            <v>Rückerstattungen Dritter für Investitionen in Strassen / Verkehrswege</v>
          </cell>
          <cell r="D721">
            <v>0</v>
          </cell>
          <cell r="E721">
            <v>0</v>
          </cell>
        </row>
        <row r="722">
          <cell r="A722" t="str">
            <v>61</v>
          </cell>
          <cell r="B722">
            <v>612</v>
          </cell>
          <cell r="C722" t="str">
            <v>Wasserbau</v>
          </cell>
          <cell r="D722">
            <v>0</v>
          </cell>
          <cell r="E722">
            <v>0</v>
          </cell>
        </row>
        <row r="723">
          <cell r="A723" t="str">
            <v>612</v>
          </cell>
          <cell r="B723">
            <v>6120</v>
          </cell>
          <cell r="C723" t="str">
            <v>Rückerstattungen Dritter für Investitionen in Wasserbau</v>
          </cell>
          <cell r="D723">
            <v>0</v>
          </cell>
          <cell r="E723">
            <v>0</v>
          </cell>
        </row>
        <row r="724">
          <cell r="A724" t="str">
            <v>61</v>
          </cell>
          <cell r="B724">
            <v>613</v>
          </cell>
          <cell r="C724" t="str">
            <v>Tiefbau</v>
          </cell>
          <cell r="D724">
            <v>0</v>
          </cell>
          <cell r="E724">
            <v>0</v>
          </cell>
        </row>
        <row r="725">
          <cell r="A725" t="str">
            <v>613</v>
          </cell>
          <cell r="B725">
            <v>6130</v>
          </cell>
          <cell r="C725" t="str">
            <v>Rückerstattungen Dritter für Investitionen übriger Tiefbau</v>
          </cell>
          <cell r="D725">
            <v>0</v>
          </cell>
          <cell r="E725">
            <v>0</v>
          </cell>
        </row>
        <row r="726">
          <cell r="A726" t="str">
            <v>61</v>
          </cell>
          <cell r="B726">
            <v>614</v>
          </cell>
          <cell r="C726" t="str">
            <v>Hochbauten</v>
          </cell>
          <cell r="D726">
            <v>0</v>
          </cell>
          <cell r="E726">
            <v>0</v>
          </cell>
        </row>
        <row r="727">
          <cell r="A727" t="str">
            <v>614</v>
          </cell>
          <cell r="B727">
            <v>6140</v>
          </cell>
          <cell r="C727" t="str">
            <v>Rückerstattungen Dritter für Investitionen in Hochbauten</v>
          </cell>
          <cell r="D727">
            <v>0</v>
          </cell>
          <cell r="E727">
            <v>0</v>
          </cell>
        </row>
        <row r="728">
          <cell r="A728" t="str">
            <v>61</v>
          </cell>
          <cell r="B728">
            <v>615</v>
          </cell>
          <cell r="C728" t="str">
            <v>Waldungen</v>
          </cell>
          <cell r="D728">
            <v>0</v>
          </cell>
          <cell r="E728">
            <v>0</v>
          </cell>
        </row>
        <row r="729">
          <cell r="A729" t="str">
            <v>615</v>
          </cell>
          <cell r="B729">
            <v>6150</v>
          </cell>
          <cell r="C729" t="str">
            <v>Rückerstattungen Dritter für Investitionen in Waldungen</v>
          </cell>
          <cell r="D729">
            <v>0</v>
          </cell>
          <cell r="E729">
            <v>0</v>
          </cell>
        </row>
        <row r="730">
          <cell r="A730" t="str">
            <v>61</v>
          </cell>
          <cell r="B730">
            <v>616</v>
          </cell>
          <cell r="C730" t="str">
            <v>Mobilien</v>
          </cell>
          <cell r="D730">
            <v>0</v>
          </cell>
          <cell r="E730">
            <v>0</v>
          </cell>
        </row>
        <row r="731">
          <cell r="A731" t="str">
            <v>616</v>
          </cell>
          <cell r="B731">
            <v>6160</v>
          </cell>
          <cell r="C731" t="str">
            <v>Rückerstattungen Dritter für Investitionen in Mobilien</v>
          </cell>
          <cell r="D731">
            <v>0</v>
          </cell>
          <cell r="E731">
            <v>0</v>
          </cell>
        </row>
        <row r="732">
          <cell r="A732" t="str">
            <v>61</v>
          </cell>
          <cell r="B732">
            <v>619</v>
          </cell>
          <cell r="C732" t="str">
            <v>Verschiedene Sachanlagen</v>
          </cell>
          <cell r="D732">
            <v>0</v>
          </cell>
          <cell r="E732">
            <v>0</v>
          </cell>
        </row>
        <row r="733">
          <cell r="A733" t="str">
            <v>619</v>
          </cell>
          <cell r="B733">
            <v>6190</v>
          </cell>
          <cell r="C733" t="str">
            <v>Rückerstattungen Dritter für Investitionen in übrige Sachanlagen</v>
          </cell>
          <cell r="D733">
            <v>0</v>
          </cell>
          <cell r="E733">
            <v>0</v>
          </cell>
        </row>
        <row r="734">
          <cell r="A734" t="str">
            <v>6</v>
          </cell>
          <cell r="B734">
            <v>62</v>
          </cell>
          <cell r="C734" t="str">
            <v>Abgang immaterielle Anlagen</v>
          </cell>
          <cell r="D734">
            <v>0</v>
          </cell>
          <cell r="E734">
            <v>0</v>
          </cell>
        </row>
        <row r="735">
          <cell r="A735" t="str">
            <v>62</v>
          </cell>
          <cell r="B735">
            <v>620</v>
          </cell>
          <cell r="C735" t="str">
            <v>Software</v>
          </cell>
          <cell r="D735">
            <v>0</v>
          </cell>
          <cell r="E735">
            <v>0</v>
          </cell>
        </row>
        <row r="736">
          <cell r="A736" t="str">
            <v>620</v>
          </cell>
          <cell r="B736">
            <v>6200</v>
          </cell>
          <cell r="C736" t="str">
            <v>Übertragung von Software ins Finanzvermögen</v>
          </cell>
          <cell r="D736">
            <v>0</v>
          </cell>
          <cell r="E736">
            <v>0</v>
          </cell>
        </row>
        <row r="737">
          <cell r="A737" t="str">
            <v>62</v>
          </cell>
          <cell r="B737">
            <v>621</v>
          </cell>
          <cell r="C737" t="str">
            <v>Patente / Lizenzen</v>
          </cell>
          <cell r="D737">
            <v>0</v>
          </cell>
          <cell r="E737">
            <v>0</v>
          </cell>
        </row>
        <row r="738">
          <cell r="A738" t="str">
            <v>621</v>
          </cell>
          <cell r="B738">
            <v>6210</v>
          </cell>
          <cell r="C738" t="str">
            <v>Übertragung von Patenten / Lizenzen ins Finanzvermögen</v>
          </cell>
          <cell r="D738">
            <v>0</v>
          </cell>
          <cell r="E738">
            <v>0</v>
          </cell>
        </row>
        <row r="739">
          <cell r="A739" t="str">
            <v>62</v>
          </cell>
          <cell r="B739">
            <v>629</v>
          </cell>
          <cell r="C739" t="str">
            <v>Übrige immaterielle Anlagen</v>
          </cell>
          <cell r="D739">
            <v>0</v>
          </cell>
          <cell r="E739">
            <v>0</v>
          </cell>
        </row>
        <row r="740">
          <cell r="A740" t="str">
            <v>629</v>
          </cell>
          <cell r="B740">
            <v>6290</v>
          </cell>
          <cell r="C740" t="str">
            <v>Übertragung von übrigen immateriellen Anlagen ins Finanzvermögen</v>
          </cell>
          <cell r="D740">
            <v>0</v>
          </cell>
          <cell r="E740">
            <v>0</v>
          </cell>
        </row>
        <row r="741">
          <cell r="A741" t="str">
            <v>6</v>
          </cell>
          <cell r="B741">
            <v>63</v>
          </cell>
          <cell r="C741" t="str">
            <v>Investitionsbeiträge für eigene Rechnung</v>
          </cell>
          <cell r="D741">
            <v>0</v>
          </cell>
          <cell r="E741">
            <v>0</v>
          </cell>
        </row>
        <row r="742">
          <cell r="A742" t="str">
            <v>63</v>
          </cell>
          <cell r="B742">
            <v>630</v>
          </cell>
          <cell r="C742" t="str">
            <v>Bund</v>
          </cell>
          <cell r="D742">
            <v>0</v>
          </cell>
          <cell r="E742">
            <v>0</v>
          </cell>
        </row>
        <row r="743">
          <cell r="A743" t="str">
            <v>630</v>
          </cell>
          <cell r="B743">
            <v>6300</v>
          </cell>
          <cell r="C743" t="str">
            <v>Investitionsbeiträge vom Bund</v>
          </cell>
          <cell r="D743">
            <v>0</v>
          </cell>
          <cell r="E743">
            <v>0</v>
          </cell>
        </row>
        <row r="744">
          <cell r="A744" t="str">
            <v>63</v>
          </cell>
          <cell r="B744">
            <v>631</v>
          </cell>
          <cell r="C744" t="str">
            <v>Kantone und Konkordate</v>
          </cell>
          <cell r="D744">
            <v>0</v>
          </cell>
          <cell r="E744">
            <v>0</v>
          </cell>
        </row>
        <row r="745">
          <cell r="A745" t="str">
            <v>631</v>
          </cell>
          <cell r="B745">
            <v>6310</v>
          </cell>
          <cell r="C745" t="str">
            <v>Investitionsbeiträge von Kantonen und Konkordaten</v>
          </cell>
          <cell r="D745">
            <v>0</v>
          </cell>
          <cell r="E745">
            <v>0</v>
          </cell>
        </row>
        <row r="746">
          <cell r="A746" t="str">
            <v>63</v>
          </cell>
          <cell r="B746">
            <v>632</v>
          </cell>
          <cell r="C746" t="str">
            <v>Gemeinden und Gemeindezweckverbände</v>
          </cell>
          <cell r="D746">
            <v>0</v>
          </cell>
          <cell r="E746">
            <v>0</v>
          </cell>
        </row>
        <row r="747">
          <cell r="A747" t="str">
            <v>632</v>
          </cell>
          <cell r="B747">
            <v>6320</v>
          </cell>
          <cell r="C747" t="str">
            <v>Investitionsbeiträge von Gemeinden und Gemeindezweckverbänden</v>
          </cell>
          <cell r="D747">
            <v>0</v>
          </cell>
          <cell r="E747">
            <v>0</v>
          </cell>
        </row>
        <row r="748">
          <cell r="A748" t="str">
            <v>63</v>
          </cell>
          <cell r="B748">
            <v>633</v>
          </cell>
          <cell r="C748" t="str">
            <v>Öffentliche Sozialversicherungen</v>
          </cell>
          <cell r="D748">
            <v>0</v>
          </cell>
          <cell r="E748">
            <v>0</v>
          </cell>
        </row>
        <row r="749">
          <cell r="A749" t="str">
            <v>633</v>
          </cell>
          <cell r="B749">
            <v>6330</v>
          </cell>
          <cell r="C749" t="str">
            <v>Investitionsbeiträge von öffentlichen Sozialversicherungen</v>
          </cell>
          <cell r="D749">
            <v>0</v>
          </cell>
          <cell r="E749">
            <v>0</v>
          </cell>
        </row>
        <row r="750">
          <cell r="A750" t="str">
            <v>63</v>
          </cell>
          <cell r="B750">
            <v>634</v>
          </cell>
          <cell r="C750" t="str">
            <v>Öffentliche Unternehmungen</v>
          </cell>
          <cell r="D750">
            <v>0</v>
          </cell>
          <cell r="E750">
            <v>0</v>
          </cell>
        </row>
        <row r="751">
          <cell r="A751" t="str">
            <v>634</v>
          </cell>
          <cell r="B751">
            <v>6340</v>
          </cell>
          <cell r="C751" t="str">
            <v>Investitionsbeiträge von öffentlichen Unternehmungen</v>
          </cell>
          <cell r="D751">
            <v>0</v>
          </cell>
          <cell r="E751">
            <v>0</v>
          </cell>
        </row>
        <row r="752">
          <cell r="A752" t="str">
            <v>63</v>
          </cell>
          <cell r="B752">
            <v>635</v>
          </cell>
          <cell r="C752" t="str">
            <v>Private Unternehmungen</v>
          </cell>
          <cell r="D752">
            <v>0</v>
          </cell>
          <cell r="E752">
            <v>0</v>
          </cell>
        </row>
        <row r="753">
          <cell r="A753" t="str">
            <v>635</v>
          </cell>
          <cell r="B753">
            <v>6350</v>
          </cell>
          <cell r="C753" t="str">
            <v>Investitionsbeiträge von privaten Unternehmungen</v>
          </cell>
          <cell r="D753">
            <v>0</v>
          </cell>
          <cell r="E753">
            <v>0</v>
          </cell>
        </row>
        <row r="754">
          <cell r="A754" t="str">
            <v>63</v>
          </cell>
          <cell r="B754">
            <v>636</v>
          </cell>
          <cell r="C754" t="str">
            <v>Private Organisationen ohne Erwerbszweck</v>
          </cell>
          <cell r="D754">
            <v>0</v>
          </cell>
          <cell r="E754">
            <v>0</v>
          </cell>
        </row>
        <row r="755">
          <cell r="A755" t="str">
            <v>636</v>
          </cell>
          <cell r="B755">
            <v>6360</v>
          </cell>
          <cell r="C755" t="str">
            <v>Investitionsbeiträge von privaten Organisationen ohne Erwerbszweck</v>
          </cell>
          <cell r="D755">
            <v>0</v>
          </cell>
          <cell r="E755">
            <v>0</v>
          </cell>
        </row>
        <row r="756">
          <cell r="A756" t="str">
            <v>63</v>
          </cell>
          <cell r="B756">
            <v>637</v>
          </cell>
          <cell r="C756" t="str">
            <v>Private Haushalte</v>
          </cell>
          <cell r="D756">
            <v>0</v>
          </cell>
          <cell r="E756">
            <v>0</v>
          </cell>
        </row>
        <row r="757">
          <cell r="A757" t="str">
            <v>637</v>
          </cell>
          <cell r="B757">
            <v>6370</v>
          </cell>
          <cell r="C757" t="str">
            <v>Investitionsbeiträge von privaten Haushalten</v>
          </cell>
          <cell r="D757">
            <v>0</v>
          </cell>
          <cell r="E757">
            <v>0</v>
          </cell>
        </row>
        <row r="758">
          <cell r="A758" t="str">
            <v>63</v>
          </cell>
          <cell r="B758">
            <v>638</v>
          </cell>
          <cell r="C758" t="str">
            <v>Ausland</v>
          </cell>
          <cell r="D758">
            <v>0</v>
          </cell>
          <cell r="E758">
            <v>0</v>
          </cell>
        </row>
        <row r="759">
          <cell r="A759" t="str">
            <v>638</v>
          </cell>
          <cell r="B759">
            <v>6380</v>
          </cell>
          <cell r="C759" t="str">
            <v>Investitionsbeiträge aus dem Ausland</v>
          </cell>
          <cell r="D759">
            <v>0</v>
          </cell>
          <cell r="E759">
            <v>0</v>
          </cell>
        </row>
        <row r="760">
          <cell r="A760" t="str">
            <v>6</v>
          </cell>
          <cell r="B760">
            <v>64</v>
          </cell>
          <cell r="C760" t="str">
            <v>Rückzahlung von Darlehen</v>
          </cell>
          <cell r="D760">
            <v>0</v>
          </cell>
          <cell r="E760">
            <v>0</v>
          </cell>
        </row>
        <row r="761">
          <cell r="A761" t="str">
            <v>64</v>
          </cell>
          <cell r="B761">
            <v>640</v>
          </cell>
          <cell r="C761" t="str">
            <v>Bund</v>
          </cell>
          <cell r="D761">
            <v>0</v>
          </cell>
          <cell r="E761">
            <v>0</v>
          </cell>
        </row>
        <row r="762">
          <cell r="A762" t="str">
            <v>640</v>
          </cell>
          <cell r="B762">
            <v>6400</v>
          </cell>
          <cell r="C762" t="str">
            <v>Rückzahlung von Darlehen an den Bund</v>
          </cell>
          <cell r="D762">
            <v>0</v>
          </cell>
          <cell r="E762">
            <v>0</v>
          </cell>
        </row>
        <row r="763">
          <cell r="A763" t="str">
            <v>64</v>
          </cell>
          <cell r="B763">
            <v>641</v>
          </cell>
          <cell r="C763" t="str">
            <v>Kantone und Konkordate</v>
          </cell>
          <cell r="D763">
            <v>0</v>
          </cell>
          <cell r="E763">
            <v>0</v>
          </cell>
        </row>
        <row r="764">
          <cell r="A764" t="str">
            <v>641</v>
          </cell>
          <cell r="B764">
            <v>6410</v>
          </cell>
          <cell r="C764" t="str">
            <v>Rückzahlung von Darlehen an Kantone und Konkordate</v>
          </cell>
          <cell r="D764">
            <v>0</v>
          </cell>
          <cell r="E764">
            <v>0</v>
          </cell>
        </row>
        <row r="765">
          <cell r="A765" t="str">
            <v>64</v>
          </cell>
          <cell r="B765">
            <v>642</v>
          </cell>
          <cell r="C765" t="str">
            <v>Gemeinden und Gemeindezweckverbände</v>
          </cell>
          <cell r="D765">
            <v>0</v>
          </cell>
          <cell r="E765">
            <v>0</v>
          </cell>
        </row>
        <row r="766">
          <cell r="A766" t="str">
            <v>642</v>
          </cell>
          <cell r="B766">
            <v>6420</v>
          </cell>
          <cell r="C766" t="str">
            <v>Rückzahlung von Darlehen an Gemeinden und Gemeindezweckverbände</v>
          </cell>
          <cell r="D766">
            <v>0</v>
          </cell>
          <cell r="E766">
            <v>0</v>
          </cell>
        </row>
        <row r="767">
          <cell r="A767" t="str">
            <v>64</v>
          </cell>
          <cell r="B767">
            <v>643</v>
          </cell>
          <cell r="C767" t="str">
            <v>Öffentliche Sozialversicherungen</v>
          </cell>
          <cell r="D767">
            <v>0</v>
          </cell>
          <cell r="E767">
            <v>0</v>
          </cell>
        </row>
        <row r="768">
          <cell r="A768" t="str">
            <v>643</v>
          </cell>
          <cell r="B768">
            <v>6430</v>
          </cell>
          <cell r="C768" t="str">
            <v>Rückzahlung von Darlehen an öffentliche Sozialversicherungen</v>
          </cell>
          <cell r="D768">
            <v>0</v>
          </cell>
          <cell r="E768">
            <v>0</v>
          </cell>
        </row>
        <row r="769">
          <cell r="A769" t="str">
            <v>64</v>
          </cell>
          <cell r="B769">
            <v>644</v>
          </cell>
          <cell r="C769" t="str">
            <v>Öffentliche Unternehmungen</v>
          </cell>
          <cell r="D769">
            <v>0</v>
          </cell>
          <cell r="E769">
            <v>0</v>
          </cell>
        </row>
        <row r="770">
          <cell r="A770" t="str">
            <v>644</v>
          </cell>
          <cell r="B770">
            <v>6440</v>
          </cell>
          <cell r="C770" t="str">
            <v>Rückzahlung von Darlehen an öffentliche Unternehmungen</v>
          </cell>
          <cell r="D770">
            <v>0</v>
          </cell>
          <cell r="E770">
            <v>0</v>
          </cell>
        </row>
        <row r="771">
          <cell r="A771" t="str">
            <v>64</v>
          </cell>
          <cell r="B771">
            <v>645</v>
          </cell>
          <cell r="C771" t="str">
            <v>Private Unternehmungen</v>
          </cell>
          <cell r="D771">
            <v>0</v>
          </cell>
          <cell r="E771">
            <v>0</v>
          </cell>
        </row>
        <row r="772">
          <cell r="A772" t="str">
            <v>645</v>
          </cell>
          <cell r="B772">
            <v>6450</v>
          </cell>
          <cell r="C772" t="str">
            <v>Rückzahlung von Darlehen an private Unternehmungen</v>
          </cell>
          <cell r="D772">
            <v>0</v>
          </cell>
          <cell r="E772">
            <v>0</v>
          </cell>
        </row>
        <row r="773">
          <cell r="A773" t="str">
            <v>64</v>
          </cell>
          <cell r="B773">
            <v>646</v>
          </cell>
          <cell r="C773" t="str">
            <v>Private Organisationen ohne Erwerbszweck</v>
          </cell>
          <cell r="D773">
            <v>0</v>
          </cell>
          <cell r="E773">
            <v>0</v>
          </cell>
        </row>
        <row r="774">
          <cell r="A774" t="str">
            <v>646</v>
          </cell>
          <cell r="B774">
            <v>6460</v>
          </cell>
          <cell r="C774" t="str">
            <v>Rückzahlung von Darlehen an private Organisationen ohne Erwerbszweck</v>
          </cell>
          <cell r="D774">
            <v>0</v>
          </cell>
          <cell r="E774">
            <v>0</v>
          </cell>
        </row>
        <row r="775">
          <cell r="A775" t="str">
            <v>64</v>
          </cell>
          <cell r="B775">
            <v>647</v>
          </cell>
          <cell r="C775" t="str">
            <v>Private Haushalte</v>
          </cell>
          <cell r="D775">
            <v>0</v>
          </cell>
          <cell r="E775">
            <v>0</v>
          </cell>
        </row>
        <row r="776">
          <cell r="A776" t="str">
            <v>647</v>
          </cell>
          <cell r="B776">
            <v>6470</v>
          </cell>
          <cell r="C776" t="str">
            <v>Rückzahlung von Darlehen an private Haushalte</v>
          </cell>
          <cell r="D776">
            <v>0</v>
          </cell>
          <cell r="E776">
            <v>0</v>
          </cell>
        </row>
        <row r="777">
          <cell r="A777" t="str">
            <v>64</v>
          </cell>
          <cell r="B777">
            <v>648</v>
          </cell>
          <cell r="C777" t="str">
            <v>Ausland</v>
          </cell>
          <cell r="D777">
            <v>0</v>
          </cell>
          <cell r="E777">
            <v>0</v>
          </cell>
        </row>
        <row r="778">
          <cell r="A778" t="str">
            <v>648</v>
          </cell>
          <cell r="B778">
            <v>6480</v>
          </cell>
          <cell r="C778" t="str">
            <v>Rückzahlung von Darlehen an das Ausland</v>
          </cell>
          <cell r="D778">
            <v>0</v>
          </cell>
          <cell r="E778">
            <v>0</v>
          </cell>
        </row>
        <row r="779">
          <cell r="A779" t="str">
            <v>6</v>
          </cell>
          <cell r="B779">
            <v>65</v>
          </cell>
          <cell r="C779" t="str">
            <v>Übertragung von Beteiligungen</v>
          </cell>
          <cell r="D779">
            <v>0</v>
          </cell>
          <cell r="E779">
            <v>0</v>
          </cell>
        </row>
        <row r="780">
          <cell r="A780" t="str">
            <v>65</v>
          </cell>
          <cell r="B780">
            <v>650</v>
          </cell>
          <cell r="C780" t="str">
            <v>Bund</v>
          </cell>
          <cell r="D780">
            <v>0</v>
          </cell>
          <cell r="E780">
            <v>0</v>
          </cell>
        </row>
        <row r="781">
          <cell r="A781" t="str">
            <v>650</v>
          </cell>
          <cell r="B781">
            <v>6500</v>
          </cell>
          <cell r="C781" t="str">
            <v>Übertragung von Beteiligungen am Bund ins Finanzvermögen</v>
          </cell>
          <cell r="D781">
            <v>0</v>
          </cell>
          <cell r="E781">
            <v>0</v>
          </cell>
        </row>
        <row r="782">
          <cell r="A782" t="str">
            <v>65</v>
          </cell>
          <cell r="B782">
            <v>651</v>
          </cell>
          <cell r="C782" t="str">
            <v>Kantone und Konkordate</v>
          </cell>
          <cell r="D782">
            <v>0</v>
          </cell>
          <cell r="E782">
            <v>0</v>
          </cell>
        </row>
        <row r="783">
          <cell r="A783" t="str">
            <v>651</v>
          </cell>
          <cell r="B783">
            <v>6510</v>
          </cell>
          <cell r="C783" t="str">
            <v>Übertragung von Beteiligungen an Kantonen und Konkordaten ins Finanzvermögen</v>
          </cell>
          <cell r="D783">
            <v>0</v>
          </cell>
          <cell r="E783">
            <v>0</v>
          </cell>
        </row>
        <row r="784">
          <cell r="A784" t="str">
            <v>65</v>
          </cell>
          <cell r="B784">
            <v>652</v>
          </cell>
          <cell r="C784" t="str">
            <v>Gemeinden und Gemeindezweckverbände</v>
          </cell>
          <cell r="D784">
            <v>0</v>
          </cell>
          <cell r="E784">
            <v>0</v>
          </cell>
        </row>
        <row r="785">
          <cell r="A785" t="str">
            <v>652</v>
          </cell>
          <cell r="B785">
            <v>6520</v>
          </cell>
          <cell r="C785" t="str">
            <v>Übertragung von Beteiligungen an Gemeinden und Gemeindezweckverbänden ins Finanzvermögen</v>
          </cell>
          <cell r="D785">
            <v>0</v>
          </cell>
          <cell r="E785">
            <v>0</v>
          </cell>
        </row>
        <row r="786">
          <cell r="A786" t="str">
            <v>65</v>
          </cell>
          <cell r="B786">
            <v>653</v>
          </cell>
          <cell r="C786" t="str">
            <v>Öffentliche Sozialversicherungen</v>
          </cell>
          <cell r="D786">
            <v>0</v>
          </cell>
          <cell r="E786">
            <v>0</v>
          </cell>
        </row>
        <row r="787">
          <cell r="A787" t="str">
            <v>653</v>
          </cell>
          <cell r="B787">
            <v>6530</v>
          </cell>
          <cell r="C787" t="str">
            <v>Übertragung von Beteiligungen an öffentlichen Sozialversicherungen ins Finanzvermögen</v>
          </cell>
          <cell r="D787">
            <v>0</v>
          </cell>
          <cell r="E787">
            <v>0</v>
          </cell>
        </row>
        <row r="788">
          <cell r="A788" t="str">
            <v>65</v>
          </cell>
          <cell r="B788">
            <v>654</v>
          </cell>
          <cell r="C788" t="str">
            <v>Öffentliche Unternehmungen</v>
          </cell>
          <cell r="D788">
            <v>0</v>
          </cell>
          <cell r="E788">
            <v>0</v>
          </cell>
        </row>
        <row r="789">
          <cell r="A789" t="str">
            <v>654</v>
          </cell>
          <cell r="B789">
            <v>6540</v>
          </cell>
          <cell r="C789" t="str">
            <v>Übertragung von Beteiligungen an öffentlichen Unternehmungen ins Finanzvermögen</v>
          </cell>
          <cell r="D789">
            <v>0</v>
          </cell>
          <cell r="E789">
            <v>0</v>
          </cell>
        </row>
        <row r="790">
          <cell r="A790" t="str">
            <v>65</v>
          </cell>
          <cell r="B790">
            <v>655</v>
          </cell>
          <cell r="C790" t="str">
            <v>Private Unternehmungen</v>
          </cell>
          <cell r="D790">
            <v>0</v>
          </cell>
          <cell r="E790">
            <v>0</v>
          </cell>
        </row>
        <row r="791">
          <cell r="A791" t="str">
            <v>655</v>
          </cell>
          <cell r="B791">
            <v>6550</v>
          </cell>
          <cell r="C791" t="str">
            <v>Übertragung von Beteiligungen an privaten Unternehmungen ins Finanzvermögen</v>
          </cell>
          <cell r="D791">
            <v>0</v>
          </cell>
          <cell r="E791">
            <v>0</v>
          </cell>
        </row>
        <row r="792">
          <cell r="A792" t="str">
            <v>65</v>
          </cell>
          <cell r="B792">
            <v>656</v>
          </cell>
          <cell r="C792" t="str">
            <v>Private Organisationen ohne Erwerbszweck</v>
          </cell>
          <cell r="D792">
            <v>0</v>
          </cell>
          <cell r="E792">
            <v>0</v>
          </cell>
        </row>
        <row r="793">
          <cell r="A793" t="str">
            <v>656</v>
          </cell>
          <cell r="B793">
            <v>6560</v>
          </cell>
          <cell r="C793" t="str">
            <v>Übertragung von Beteiligungen an privaten Organisationen ohne Erwerbszweck ins Finanzvermögen</v>
          </cell>
          <cell r="D793">
            <v>0</v>
          </cell>
          <cell r="E793">
            <v>0</v>
          </cell>
        </row>
        <row r="794">
          <cell r="A794" t="str">
            <v>65</v>
          </cell>
          <cell r="B794">
            <v>657</v>
          </cell>
          <cell r="C794" t="str">
            <v>Private Haushalte</v>
          </cell>
          <cell r="D794">
            <v>0</v>
          </cell>
          <cell r="E794">
            <v>0</v>
          </cell>
        </row>
        <row r="795">
          <cell r="A795" t="str">
            <v>657</v>
          </cell>
          <cell r="B795">
            <v>6570</v>
          </cell>
          <cell r="C795" t="str">
            <v>Übertragung von Beteiligungen an privaten Haushalten ins Finanzvermögen</v>
          </cell>
          <cell r="D795">
            <v>0</v>
          </cell>
          <cell r="E795">
            <v>0</v>
          </cell>
        </row>
        <row r="796">
          <cell r="A796" t="str">
            <v>65</v>
          </cell>
          <cell r="B796">
            <v>658</v>
          </cell>
          <cell r="C796" t="str">
            <v>Ausland</v>
          </cell>
          <cell r="D796">
            <v>0</v>
          </cell>
          <cell r="E796">
            <v>0</v>
          </cell>
        </row>
        <row r="797">
          <cell r="A797" t="str">
            <v>658</v>
          </cell>
          <cell r="B797">
            <v>6580</v>
          </cell>
          <cell r="C797" t="str">
            <v>Übertragung von Beteiligungen im Ausland ins Finanzvermögen</v>
          </cell>
          <cell r="D797">
            <v>0</v>
          </cell>
          <cell r="E797">
            <v>0</v>
          </cell>
        </row>
        <row r="798">
          <cell r="A798" t="str">
            <v>6</v>
          </cell>
          <cell r="B798">
            <v>66</v>
          </cell>
          <cell r="C798" t="str">
            <v>Rückzahlung eigener Investitionsbeiträge</v>
          </cell>
          <cell r="D798">
            <v>0</v>
          </cell>
          <cell r="E798">
            <v>0</v>
          </cell>
        </row>
        <row r="799">
          <cell r="A799" t="str">
            <v>66</v>
          </cell>
          <cell r="B799">
            <v>660</v>
          </cell>
          <cell r="C799" t="str">
            <v>Bund</v>
          </cell>
          <cell r="D799">
            <v>0</v>
          </cell>
          <cell r="E799">
            <v>0</v>
          </cell>
        </row>
        <row r="800">
          <cell r="A800" t="str">
            <v>660</v>
          </cell>
          <cell r="B800">
            <v>6600</v>
          </cell>
          <cell r="C800" t="str">
            <v>Rückzahlung von Investitionsbeiträgen an den Bund</v>
          </cell>
          <cell r="D800">
            <v>0</v>
          </cell>
          <cell r="E800">
            <v>0</v>
          </cell>
        </row>
        <row r="801">
          <cell r="A801" t="str">
            <v>66</v>
          </cell>
          <cell r="B801">
            <v>661</v>
          </cell>
          <cell r="C801" t="str">
            <v>Kantone und Konkordate</v>
          </cell>
          <cell r="D801">
            <v>0</v>
          </cell>
          <cell r="E801">
            <v>0</v>
          </cell>
        </row>
        <row r="802">
          <cell r="A802" t="str">
            <v>661</v>
          </cell>
          <cell r="B802">
            <v>6610</v>
          </cell>
          <cell r="C802" t="str">
            <v>Rückzahlung von Investitionsbeiträgen an Kantone und Konkordate</v>
          </cell>
          <cell r="D802">
            <v>0</v>
          </cell>
          <cell r="E802">
            <v>0</v>
          </cell>
        </row>
        <row r="803">
          <cell r="A803" t="str">
            <v>66</v>
          </cell>
          <cell r="B803">
            <v>662</v>
          </cell>
          <cell r="C803" t="str">
            <v>Gemeinden und Gemeindezweckverbände</v>
          </cell>
          <cell r="D803">
            <v>0</v>
          </cell>
          <cell r="E803">
            <v>0</v>
          </cell>
        </row>
        <row r="804">
          <cell r="A804" t="str">
            <v>662</v>
          </cell>
          <cell r="B804">
            <v>6620</v>
          </cell>
          <cell r="C804" t="str">
            <v>Rückzahlung von Investitionsbeiträgen an Gemeinden und Gemeindezweckverbände</v>
          </cell>
          <cell r="D804">
            <v>0</v>
          </cell>
          <cell r="E804">
            <v>0</v>
          </cell>
        </row>
        <row r="805">
          <cell r="A805" t="str">
            <v>66</v>
          </cell>
          <cell r="B805">
            <v>663</v>
          </cell>
          <cell r="C805" t="str">
            <v>Öffentliche Sozialversicherungen</v>
          </cell>
          <cell r="D805">
            <v>0</v>
          </cell>
          <cell r="E805">
            <v>0</v>
          </cell>
        </row>
        <row r="806">
          <cell r="A806" t="str">
            <v>663</v>
          </cell>
          <cell r="B806">
            <v>6630</v>
          </cell>
          <cell r="C806" t="str">
            <v>Rückzahlung von Investitionsbeiträgen an öffentliche Sozialversicherungen</v>
          </cell>
          <cell r="D806">
            <v>0</v>
          </cell>
          <cell r="E806">
            <v>0</v>
          </cell>
        </row>
        <row r="807">
          <cell r="A807" t="str">
            <v>66</v>
          </cell>
          <cell r="B807">
            <v>664</v>
          </cell>
          <cell r="C807" t="str">
            <v>Öffentliche Unternehmungen</v>
          </cell>
          <cell r="D807">
            <v>0</v>
          </cell>
          <cell r="E807">
            <v>0</v>
          </cell>
        </row>
        <row r="808">
          <cell r="A808" t="str">
            <v>664</v>
          </cell>
          <cell r="B808">
            <v>6640</v>
          </cell>
          <cell r="C808" t="str">
            <v>Rückzahlung von Investitionsbeiträgen an öffentliche Unternehmungen</v>
          </cell>
          <cell r="D808">
            <v>0</v>
          </cell>
          <cell r="E808">
            <v>0</v>
          </cell>
        </row>
        <row r="809">
          <cell r="A809" t="str">
            <v>66</v>
          </cell>
          <cell r="B809">
            <v>665</v>
          </cell>
          <cell r="C809" t="str">
            <v>Private Unternehmungen</v>
          </cell>
          <cell r="D809">
            <v>0</v>
          </cell>
          <cell r="E809">
            <v>0</v>
          </cell>
        </row>
        <row r="810">
          <cell r="A810" t="str">
            <v>665</v>
          </cell>
          <cell r="B810">
            <v>6650</v>
          </cell>
          <cell r="C810" t="str">
            <v>Rückzahlung von Investitionsbeiträgen an private Unternehmungen</v>
          </cell>
          <cell r="D810">
            <v>0</v>
          </cell>
          <cell r="E810">
            <v>0</v>
          </cell>
        </row>
        <row r="811">
          <cell r="A811" t="str">
            <v>66</v>
          </cell>
          <cell r="B811">
            <v>666</v>
          </cell>
          <cell r="C811" t="str">
            <v>Private Organisationen ohne Erwerbszweck</v>
          </cell>
          <cell r="D811">
            <v>0</v>
          </cell>
          <cell r="E811">
            <v>0</v>
          </cell>
        </row>
        <row r="812">
          <cell r="A812" t="str">
            <v>666</v>
          </cell>
          <cell r="B812">
            <v>6660</v>
          </cell>
          <cell r="C812" t="str">
            <v>Rückzahlung von Investitionsbeiträgen an private Organisationen ohne Erwerbszweck</v>
          </cell>
          <cell r="D812">
            <v>0</v>
          </cell>
          <cell r="E812">
            <v>0</v>
          </cell>
        </row>
        <row r="813">
          <cell r="A813" t="str">
            <v>66</v>
          </cell>
          <cell r="B813">
            <v>667</v>
          </cell>
          <cell r="C813" t="str">
            <v>Private Haushalte</v>
          </cell>
          <cell r="D813">
            <v>0</v>
          </cell>
          <cell r="E813">
            <v>0</v>
          </cell>
        </row>
        <row r="814">
          <cell r="A814" t="str">
            <v>667</v>
          </cell>
          <cell r="B814">
            <v>6670</v>
          </cell>
          <cell r="C814" t="str">
            <v>Rückzahlung von Investitionsbeiträgen an private Haushalte</v>
          </cell>
          <cell r="D814">
            <v>0</v>
          </cell>
          <cell r="E814">
            <v>0</v>
          </cell>
        </row>
        <row r="815">
          <cell r="A815" t="str">
            <v>66</v>
          </cell>
          <cell r="B815">
            <v>668</v>
          </cell>
          <cell r="C815" t="str">
            <v>Ausland</v>
          </cell>
          <cell r="D815">
            <v>0</v>
          </cell>
          <cell r="E815">
            <v>0</v>
          </cell>
        </row>
        <row r="816">
          <cell r="A816" t="str">
            <v>668</v>
          </cell>
          <cell r="B816">
            <v>6680</v>
          </cell>
          <cell r="C816" t="str">
            <v>Rückzahlung von Investitionsbeiträgen an das Ausland</v>
          </cell>
          <cell r="D816">
            <v>0</v>
          </cell>
          <cell r="E816">
            <v>0</v>
          </cell>
        </row>
        <row r="817">
          <cell r="A817" t="str">
            <v>6</v>
          </cell>
          <cell r="B817">
            <v>67</v>
          </cell>
          <cell r="C817" t="str">
            <v>Durchlaufende Investitionsbeiträge</v>
          </cell>
          <cell r="D817">
            <v>0</v>
          </cell>
          <cell r="E817">
            <v>0</v>
          </cell>
        </row>
        <row r="818">
          <cell r="A818" t="str">
            <v>67</v>
          </cell>
          <cell r="B818">
            <v>670</v>
          </cell>
          <cell r="C818" t="str">
            <v>Bund</v>
          </cell>
          <cell r="D818">
            <v>0</v>
          </cell>
          <cell r="E818">
            <v>0</v>
          </cell>
        </row>
        <row r="819">
          <cell r="A819" t="str">
            <v>670</v>
          </cell>
          <cell r="B819">
            <v>6700</v>
          </cell>
          <cell r="C819" t="str">
            <v>Durchlaufende Investitionsbeiträge vom Bund</v>
          </cell>
          <cell r="D819">
            <v>0</v>
          </cell>
          <cell r="E819">
            <v>0</v>
          </cell>
        </row>
        <row r="820">
          <cell r="A820" t="str">
            <v>67</v>
          </cell>
          <cell r="B820">
            <v>671</v>
          </cell>
          <cell r="C820" t="str">
            <v>Kantone und Konkordate</v>
          </cell>
          <cell r="D820">
            <v>0</v>
          </cell>
          <cell r="E820">
            <v>0</v>
          </cell>
        </row>
        <row r="821">
          <cell r="A821" t="str">
            <v>671</v>
          </cell>
          <cell r="B821">
            <v>6710</v>
          </cell>
          <cell r="C821" t="str">
            <v>Durchlaufende Investitionsbeiträge von Kantonen und Konkordaten</v>
          </cell>
          <cell r="D821">
            <v>0</v>
          </cell>
          <cell r="E821">
            <v>0</v>
          </cell>
        </row>
        <row r="822">
          <cell r="A822" t="str">
            <v>67</v>
          </cell>
          <cell r="B822">
            <v>672</v>
          </cell>
          <cell r="C822" t="str">
            <v>Gemeinden und Gemeindezweckverbände</v>
          </cell>
          <cell r="D822">
            <v>0</v>
          </cell>
          <cell r="E822">
            <v>0</v>
          </cell>
        </row>
        <row r="823">
          <cell r="A823" t="str">
            <v>672</v>
          </cell>
          <cell r="B823">
            <v>6720</v>
          </cell>
          <cell r="C823" t="str">
            <v>Durchlaufende Investitionsbeiträge von Gemeinden und Gemeindezweckverbänden</v>
          </cell>
          <cell r="D823">
            <v>0</v>
          </cell>
          <cell r="E823">
            <v>0</v>
          </cell>
        </row>
        <row r="824">
          <cell r="A824" t="str">
            <v>67</v>
          </cell>
          <cell r="B824">
            <v>673</v>
          </cell>
          <cell r="C824" t="str">
            <v>Öffentliche Sozialversicherungen</v>
          </cell>
          <cell r="D824">
            <v>0</v>
          </cell>
          <cell r="E824">
            <v>0</v>
          </cell>
        </row>
        <row r="825">
          <cell r="A825" t="str">
            <v>673</v>
          </cell>
          <cell r="B825">
            <v>6730</v>
          </cell>
          <cell r="C825" t="str">
            <v>Durchlaufende Investitionsbeiträge von öffentlichen Sozialversicherungen</v>
          </cell>
          <cell r="D825">
            <v>0</v>
          </cell>
          <cell r="E825">
            <v>0</v>
          </cell>
        </row>
        <row r="826">
          <cell r="A826" t="str">
            <v>67</v>
          </cell>
          <cell r="B826">
            <v>674</v>
          </cell>
          <cell r="C826" t="str">
            <v>Öffentliche Unternehmungen</v>
          </cell>
          <cell r="D826">
            <v>0</v>
          </cell>
          <cell r="E826">
            <v>0</v>
          </cell>
        </row>
        <row r="827">
          <cell r="A827" t="str">
            <v>674</v>
          </cell>
          <cell r="B827">
            <v>6740</v>
          </cell>
          <cell r="C827" t="str">
            <v>Durchlaufende Investitionsbeiträge von öffentlichen Unternehmungen</v>
          </cell>
          <cell r="D827">
            <v>0</v>
          </cell>
          <cell r="E827">
            <v>0</v>
          </cell>
        </row>
        <row r="828">
          <cell r="A828" t="str">
            <v>67</v>
          </cell>
          <cell r="B828">
            <v>675</v>
          </cell>
          <cell r="C828" t="str">
            <v>Private Unternehmungen</v>
          </cell>
          <cell r="D828">
            <v>0</v>
          </cell>
          <cell r="E828">
            <v>0</v>
          </cell>
        </row>
        <row r="829">
          <cell r="A829" t="str">
            <v>675</v>
          </cell>
          <cell r="B829">
            <v>6750</v>
          </cell>
          <cell r="C829" t="str">
            <v>Durchlaufende Investitionsbeiträge von privaten Unternehmungen</v>
          </cell>
          <cell r="D829">
            <v>0</v>
          </cell>
          <cell r="E829">
            <v>0</v>
          </cell>
        </row>
        <row r="830">
          <cell r="A830" t="str">
            <v>67</v>
          </cell>
          <cell r="B830">
            <v>676</v>
          </cell>
          <cell r="C830" t="str">
            <v>Private Organisationen ohne Erwerbszweck</v>
          </cell>
          <cell r="D830">
            <v>0</v>
          </cell>
          <cell r="E830">
            <v>0</v>
          </cell>
        </row>
        <row r="831">
          <cell r="A831" t="str">
            <v>676</v>
          </cell>
          <cell r="B831">
            <v>6760</v>
          </cell>
          <cell r="C831" t="str">
            <v>Durchlaufende Investitionsbeiträge von privaten Organisationen ohne Erwerbszweck</v>
          </cell>
          <cell r="D831">
            <v>0</v>
          </cell>
          <cell r="E831">
            <v>0</v>
          </cell>
        </row>
        <row r="832">
          <cell r="A832" t="str">
            <v>67</v>
          </cell>
          <cell r="B832">
            <v>677</v>
          </cell>
          <cell r="C832" t="str">
            <v>Private Haushalte</v>
          </cell>
          <cell r="D832">
            <v>0</v>
          </cell>
          <cell r="E832">
            <v>0</v>
          </cell>
        </row>
        <row r="833">
          <cell r="A833" t="str">
            <v>677</v>
          </cell>
          <cell r="B833">
            <v>6770</v>
          </cell>
          <cell r="C833" t="str">
            <v>Durchlaufende Investitionsbeiträge von privaten Haushalten</v>
          </cell>
          <cell r="D833">
            <v>0</v>
          </cell>
          <cell r="E833">
            <v>0</v>
          </cell>
        </row>
        <row r="834">
          <cell r="A834" t="str">
            <v>67</v>
          </cell>
          <cell r="B834">
            <v>678</v>
          </cell>
          <cell r="C834" t="str">
            <v>Ausland</v>
          </cell>
          <cell r="D834">
            <v>0</v>
          </cell>
          <cell r="E834">
            <v>0</v>
          </cell>
        </row>
        <row r="835">
          <cell r="A835" t="str">
            <v>678</v>
          </cell>
          <cell r="B835">
            <v>6780</v>
          </cell>
          <cell r="C835" t="str">
            <v>Durchlaufende Investitionsbeiträge aus dem Ausland</v>
          </cell>
          <cell r="D835">
            <v>0</v>
          </cell>
          <cell r="E835">
            <v>0</v>
          </cell>
        </row>
        <row r="836">
          <cell r="A836" t="str">
            <v>6</v>
          </cell>
          <cell r="B836">
            <v>69</v>
          </cell>
          <cell r="C836" t="str">
            <v>Übertrag an Bilanz</v>
          </cell>
          <cell r="D836">
            <v>0</v>
          </cell>
          <cell r="E836">
            <v>0</v>
          </cell>
        </row>
        <row r="837">
          <cell r="A837" t="str">
            <v>69</v>
          </cell>
          <cell r="B837">
            <v>690</v>
          </cell>
          <cell r="C837" t="str">
            <v>Aktivierungen</v>
          </cell>
          <cell r="D837">
            <v>0</v>
          </cell>
          <cell r="E837">
            <v>0</v>
          </cell>
        </row>
        <row r="838">
          <cell r="A838" t="str">
            <v>690</v>
          </cell>
          <cell r="B838">
            <v>6900</v>
          </cell>
          <cell r="C838" t="str">
            <v>Aktivierte Ausgaben</v>
          </cell>
          <cell r="D838">
            <v>0</v>
          </cell>
          <cell r="E838">
            <v>0</v>
          </cell>
        </row>
        <row r="839">
          <cell r="A839"/>
          <cell r="B839">
            <v>7</v>
          </cell>
          <cell r="C839" t="str">
            <v>Sachanlagen des Finanzvermögens, Ausgaben</v>
          </cell>
          <cell r="D839">
            <v>0</v>
          </cell>
          <cell r="E839">
            <v>0</v>
          </cell>
        </row>
        <row r="840">
          <cell r="A840" t="str">
            <v>7</v>
          </cell>
          <cell r="B840">
            <v>70</v>
          </cell>
          <cell r="C840" t="str">
            <v>Investitionen in Sachanlagen</v>
          </cell>
          <cell r="D840">
            <v>0</v>
          </cell>
          <cell r="E840">
            <v>0</v>
          </cell>
        </row>
        <row r="841">
          <cell r="A841" t="str">
            <v>70</v>
          </cell>
          <cell r="B841">
            <v>700</v>
          </cell>
          <cell r="C841" t="str">
            <v>Grundstücke</v>
          </cell>
          <cell r="D841">
            <v>0</v>
          </cell>
          <cell r="E841">
            <v>0</v>
          </cell>
        </row>
        <row r="842">
          <cell r="A842" t="str">
            <v>700</v>
          </cell>
          <cell r="B842">
            <v>7000</v>
          </cell>
          <cell r="C842" t="str">
            <v>Investitionen in Grundstücke</v>
          </cell>
          <cell r="D842">
            <v>0</v>
          </cell>
          <cell r="E842">
            <v>0</v>
          </cell>
        </row>
        <row r="843">
          <cell r="A843" t="str">
            <v>70</v>
          </cell>
          <cell r="B843">
            <v>704</v>
          </cell>
          <cell r="C843" t="str">
            <v>Gebäude</v>
          </cell>
          <cell r="D843">
            <v>0</v>
          </cell>
          <cell r="E843">
            <v>0</v>
          </cell>
        </row>
        <row r="844">
          <cell r="A844" t="str">
            <v>704</v>
          </cell>
          <cell r="B844">
            <v>7040</v>
          </cell>
          <cell r="C844" t="str">
            <v>Investitionen in Gebäude / Hochbauten</v>
          </cell>
          <cell r="D844">
            <v>0</v>
          </cell>
          <cell r="E844">
            <v>0</v>
          </cell>
        </row>
        <row r="845">
          <cell r="A845" t="str">
            <v>70</v>
          </cell>
          <cell r="B845">
            <v>706</v>
          </cell>
          <cell r="C845" t="str">
            <v>Mobilien</v>
          </cell>
          <cell r="D845">
            <v>0</v>
          </cell>
          <cell r="E845">
            <v>0</v>
          </cell>
        </row>
        <row r="846">
          <cell r="A846" t="str">
            <v>706</v>
          </cell>
          <cell r="B846">
            <v>7060</v>
          </cell>
          <cell r="C846" t="str">
            <v>Investitionen in Mobilien</v>
          </cell>
          <cell r="D846">
            <v>0</v>
          </cell>
          <cell r="E846">
            <v>0</v>
          </cell>
        </row>
        <row r="847">
          <cell r="A847" t="str">
            <v>70</v>
          </cell>
          <cell r="B847">
            <v>709</v>
          </cell>
          <cell r="C847" t="str">
            <v>Übrige Sachanlagen</v>
          </cell>
          <cell r="D847">
            <v>0</v>
          </cell>
          <cell r="E847">
            <v>0</v>
          </cell>
        </row>
        <row r="848">
          <cell r="A848" t="str">
            <v>709</v>
          </cell>
          <cell r="B848">
            <v>7090</v>
          </cell>
          <cell r="C848" t="str">
            <v>Investitionen in übrige Sachanlagen</v>
          </cell>
          <cell r="D848">
            <v>0</v>
          </cell>
          <cell r="E848">
            <v>0</v>
          </cell>
        </row>
        <row r="849">
          <cell r="A849" t="str">
            <v>7</v>
          </cell>
          <cell r="B849">
            <v>72</v>
          </cell>
          <cell r="C849" t="str">
            <v>Erwerbs- und Verkaufsnebenkosten von Sachanlagen</v>
          </cell>
          <cell r="D849">
            <v>0</v>
          </cell>
          <cell r="E849">
            <v>0</v>
          </cell>
        </row>
        <row r="850">
          <cell r="A850" t="str">
            <v>72</v>
          </cell>
          <cell r="B850">
            <v>720</v>
          </cell>
          <cell r="C850" t="str">
            <v>Grundstücke</v>
          </cell>
          <cell r="D850">
            <v>0</v>
          </cell>
          <cell r="E850">
            <v>0</v>
          </cell>
        </row>
        <row r="851">
          <cell r="A851" t="str">
            <v>720</v>
          </cell>
          <cell r="B851">
            <v>7200</v>
          </cell>
          <cell r="C851" t="str">
            <v>Erwerbs- und Verkaufsnebenkosten von Grundstücken (liquiditätswirksam)</v>
          </cell>
          <cell r="D851">
            <v>0</v>
          </cell>
          <cell r="E851">
            <v>0</v>
          </cell>
        </row>
        <row r="852">
          <cell r="A852" t="str">
            <v>720</v>
          </cell>
          <cell r="B852">
            <v>7201</v>
          </cell>
          <cell r="C852" t="str">
            <v>Erwerbs- und Verkaufsnebenkosten von Grundstücken (nicht liquiditätswirksam)</v>
          </cell>
          <cell r="D852">
            <v>0</v>
          </cell>
          <cell r="E852">
            <v>0</v>
          </cell>
        </row>
        <row r="853">
          <cell r="A853" t="str">
            <v>72</v>
          </cell>
          <cell r="B853">
            <v>724</v>
          </cell>
          <cell r="C853" t="str">
            <v>Gebäude</v>
          </cell>
          <cell r="D853">
            <v>0</v>
          </cell>
          <cell r="E853">
            <v>0</v>
          </cell>
        </row>
        <row r="854">
          <cell r="A854" t="str">
            <v>724</v>
          </cell>
          <cell r="B854">
            <v>7240</v>
          </cell>
          <cell r="C854" t="str">
            <v>Erwerbs- und Verkaufsnebenkosten von Gebäuden / Hochbauten (liquiditätswirksam)</v>
          </cell>
          <cell r="D854">
            <v>0</v>
          </cell>
          <cell r="E854">
            <v>0</v>
          </cell>
        </row>
        <row r="855">
          <cell r="A855" t="str">
            <v>724</v>
          </cell>
          <cell r="B855">
            <v>7241</v>
          </cell>
          <cell r="C855" t="str">
            <v>Erwerbs- und Verkaufsnebenkosten von Gebäuden / Hochbauten (nicht liquiditätswirksam)</v>
          </cell>
          <cell r="D855">
            <v>0</v>
          </cell>
          <cell r="E855">
            <v>0</v>
          </cell>
        </row>
        <row r="856">
          <cell r="A856" t="str">
            <v>72</v>
          </cell>
          <cell r="B856">
            <v>726</v>
          </cell>
          <cell r="C856" t="str">
            <v>Mobilien</v>
          </cell>
          <cell r="D856">
            <v>0</v>
          </cell>
          <cell r="E856">
            <v>0</v>
          </cell>
        </row>
        <row r="857">
          <cell r="A857" t="str">
            <v>726</v>
          </cell>
          <cell r="B857">
            <v>7260</v>
          </cell>
          <cell r="C857" t="str">
            <v>Erwerbs- und Verkaufsnebenkosten von Mobilien (liquiditätswirksam)</v>
          </cell>
          <cell r="D857">
            <v>0</v>
          </cell>
          <cell r="E857">
            <v>0</v>
          </cell>
        </row>
        <row r="858">
          <cell r="A858" t="str">
            <v>726</v>
          </cell>
          <cell r="B858">
            <v>7261</v>
          </cell>
          <cell r="C858" t="str">
            <v>Erwerbs- und Verkaufsnebenkosten von Mobilien (nicht liquiditätswirksam)</v>
          </cell>
          <cell r="D858">
            <v>0</v>
          </cell>
          <cell r="E858">
            <v>0</v>
          </cell>
        </row>
        <row r="859">
          <cell r="A859" t="str">
            <v>72</v>
          </cell>
          <cell r="B859">
            <v>729</v>
          </cell>
          <cell r="C859" t="str">
            <v>Übrige Sachanlagen</v>
          </cell>
          <cell r="D859">
            <v>0</v>
          </cell>
          <cell r="E859">
            <v>0</v>
          </cell>
        </row>
        <row r="860">
          <cell r="A860" t="str">
            <v>729</v>
          </cell>
          <cell r="B860">
            <v>7290</v>
          </cell>
          <cell r="C860" t="str">
            <v>Erwerbs- und Verkaufsnebenkosten von übrigen Sachanlagen (liquiditätswirksam)</v>
          </cell>
          <cell r="D860">
            <v>0</v>
          </cell>
          <cell r="E860">
            <v>0</v>
          </cell>
        </row>
        <row r="861">
          <cell r="A861" t="str">
            <v>729</v>
          </cell>
          <cell r="B861">
            <v>7291</v>
          </cell>
          <cell r="C861" t="str">
            <v>Erwerbs- und Verkaufsnebenkosten von übrigen Sachanlagen (nicht liquiditätswirksam)</v>
          </cell>
          <cell r="D861">
            <v>0</v>
          </cell>
          <cell r="E861">
            <v>0</v>
          </cell>
        </row>
        <row r="862">
          <cell r="A862" t="str">
            <v>7</v>
          </cell>
          <cell r="B862">
            <v>75</v>
          </cell>
          <cell r="C862" t="str">
            <v>Übertragung von Sachanlagen aus dem Verwaltungsvermögen</v>
          </cell>
          <cell r="D862">
            <v>0</v>
          </cell>
          <cell r="E862">
            <v>0</v>
          </cell>
        </row>
        <row r="863">
          <cell r="A863" t="str">
            <v>75</v>
          </cell>
          <cell r="B863">
            <v>750</v>
          </cell>
          <cell r="C863" t="str">
            <v>Grundstücke</v>
          </cell>
          <cell r="D863">
            <v>0</v>
          </cell>
          <cell r="E863">
            <v>0</v>
          </cell>
        </row>
        <row r="864">
          <cell r="A864" t="str">
            <v>750</v>
          </cell>
          <cell r="B864">
            <v>7500</v>
          </cell>
          <cell r="C864" t="str">
            <v>Übertragung von Grundstücken aus dem Verwaltungsvermögen</v>
          </cell>
          <cell r="D864">
            <v>0</v>
          </cell>
          <cell r="E864">
            <v>0</v>
          </cell>
        </row>
        <row r="865">
          <cell r="A865" t="str">
            <v>75</v>
          </cell>
          <cell r="B865">
            <v>754</v>
          </cell>
          <cell r="C865" t="str">
            <v>Gebäude</v>
          </cell>
          <cell r="D865">
            <v>0</v>
          </cell>
          <cell r="E865">
            <v>0</v>
          </cell>
        </row>
        <row r="866">
          <cell r="A866" t="str">
            <v>754</v>
          </cell>
          <cell r="B866">
            <v>7540</v>
          </cell>
          <cell r="C866" t="str">
            <v>Übertragung von Gebäuden / Hochbauten aus dem Verwaltungsvermögen</v>
          </cell>
          <cell r="D866">
            <v>0</v>
          </cell>
          <cell r="E866">
            <v>0</v>
          </cell>
        </row>
        <row r="867">
          <cell r="A867" t="str">
            <v>75</v>
          </cell>
          <cell r="B867">
            <v>756</v>
          </cell>
          <cell r="C867" t="str">
            <v>Mobilien</v>
          </cell>
          <cell r="D867">
            <v>0</v>
          </cell>
          <cell r="E867">
            <v>0</v>
          </cell>
        </row>
        <row r="868">
          <cell r="A868" t="str">
            <v>756</v>
          </cell>
          <cell r="B868">
            <v>7560</v>
          </cell>
          <cell r="C868" t="str">
            <v>Übertragung von Mobilien aus dem Verwaltungsvermögen</v>
          </cell>
          <cell r="D868">
            <v>0</v>
          </cell>
          <cell r="E868">
            <v>0</v>
          </cell>
        </row>
        <row r="869">
          <cell r="A869" t="str">
            <v>75</v>
          </cell>
          <cell r="B869">
            <v>759</v>
          </cell>
          <cell r="C869" t="str">
            <v>Übrige Sachanlagen</v>
          </cell>
          <cell r="D869">
            <v>0</v>
          </cell>
          <cell r="E869">
            <v>0</v>
          </cell>
        </row>
        <row r="870">
          <cell r="A870" t="str">
            <v>759</v>
          </cell>
          <cell r="B870">
            <v>7590</v>
          </cell>
          <cell r="C870" t="str">
            <v>Übertragung von übrigen Sachanlagen aus dem Verwaltungsvermögen</v>
          </cell>
          <cell r="D870">
            <v>0</v>
          </cell>
          <cell r="E870">
            <v>0</v>
          </cell>
        </row>
        <row r="871">
          <cell r="A871" t="str">
            <v>7</v>
          </cell>
          <cell r="B871">
            <v>77</v>
          </cell>
          <cell r="C871" t="str">
            <v>Übertragung von realisierten Gewinnen aus Sachanlagen in die Erfolgsrechnung</v>
          </cell>
          <cell r="D871">
            <v>0</v>
          </cell>
          <cell r="E871">
            <v>0</v>
          </cell>
        </row>
        <row r="872">
          <cell r="A872" t="str">
            <v>77</v>
          </cell>
          <cell r="B872">
            <v>770</v>
          </cell>
          <cell r="C872" t="str">
            <v>Grundstücke</v>
          </cell>
          <cell r="D872">
            <v>0</v>
          </cell>
          <cell r="E872">
            <v>0</v>
          </cell>
        </row>
        <row r="873">
          <cell r="A873" t="str">
            <v>770</v>
          </cell>
          <cell r="B873">
            <v>7700</v>
          </cell>
          <cell r="C873" t="str">
            <v>Übertragung von realisierten Gewinnen aus Grundstücken in die Erfolgsrechnung</v>
          </cell>
          <cell r="D873">
            <v>0</v>
          </cell>
          <cell r="E873">
            <v>0</v>
          </cell>
        </row>
        <row r="874">
          <cell r="A874" t="str">
            <v>77</v>
          </cell>
          <cell r="B874">
            <v>774</v>
          </cell>
          <cell r="C874" t="str">
            <v>Gebäude</v>
          </cell>
          <cell r="D874">
            <v>0</v>
          </cell>
          <cell r="E874">
            <v>0</v>
          </cell>
        </row>
        <row r="875">
          <cell r="A875" t="str">
            <v>774</v>
          </cell>
          <cell r="B875">
            <v>7740</v>
          </cell>
          <cell r="C875" t="str">
            <v>Übertragung von realisierten Gewinnen aus Gebäuden / Hochbauten in die Erfolgsrechnung</v>
          </cell>
          <cell r="D875">
            <v>0</v>
          </cell>
          <cell r="E875">
            <v>0</v>
          </cell>
        </row>
        <row r="876">
          <cell r="A876" t="str">
            <v>77</v>
          </cell>
          <cell r="B876">
            <v>776</v>
          </cell>
          <cell r="C876" t="str">
            <v>Mobilien</v>
          </cell>
          <cell r="D876">
            <v>0</v>
          </cell>
          <cell r="E876">
            <v>0</v>
          </cell>
        </row>
        <row r="877">
          <cell r="A877" t="str">
            <v>776</v>
          </cell>
          <cell r="B877">
            <v>7760</v>
          </cell>
          <cell r="C877" t="str">
            <v>Übertragung von realisierten Gewinnen aus Mobilien in die Erfolgsrechnung</v>
          </cell>
          <cell r="D877">
            <v>0</v>
          </cell>
          <cell r="E877">
            <v>0</v>
          </cell>
        </row>
        <row r="878">
          <cell r="A878" t="str">
            <v>77</v>
          </cell>
          <cell r="B878">
            <v>779</v>
          </cell>
          <cell r="C878" t="str">
            <v>Übrige Sachanlagen</v>
          </cell>
          <cell r="D878">
            <v>0</v>
          </cell>
          <cell r="E878">
            <v>0</v>
          </cell>
        </row>
        <row r="879">
          <cell r="A879" t="str">
            <v>779</v>
          </cell>
          <cell r="B879">
            <v>7790</v>
          </cell>
          <cell r="C879" t="str">
            <v>Übertragung von realisierten Gewinnen aus übrigen Sachanlagen in die Erfolgsrechnung</v>
          </cell>
          <cell r="D879">
            <v>0</v>
          </cell>
          <cell r="E879">
            <v>0</v>
          </cell>
        </row>
        <row r="880">
          <cell r="A880" t="str">
            <v>7</v>
          </cell>
          <cell r="B880">
            <v>79</v>
          </cell>
          <cell r="C880" t="str">
            <v>Übertrag an Bilanz</v>
          </cell>
          <cell r="D880">
            <v>0</v>
          </cell>
          <cell r="E880">
            <v>0</v>
          </cell>
        </row>
        <row r="881">
          <cell r="A881" t="str">
            <v>79</v>
          </cell>
          <cell r="B881">
            <v>799</v>
          </cell>
          <cell r="C881" t="str">
            <v>Abgang Sachanlagen Finanzvermögen</v>
          </cell>
          <cell r="D881">
            <v>0</v>
          </cell>
          <cell r="E881">
            <v>0</v>
          </cell>
        </row>
        <row r="882">
          <cell r="A882" t="str">
            <v>799</v>
          </cell>
          <cell r="B882">
            <v>7990</v>
          </cell>
          <cell r="C882" t="str">
            <v>Abgang Grundstücke FV</v>
          </cell>
          <cell r="D882">
            <v>0</v>
          </cell>
          <cell r="E882">
            <v>0</v>
          </cell>
        </row>
        <row r="883">
          <cell r="A883" t="str">
            <v>799</v>
          </cell>
          <cell r="B883">
            <v>7994</v>
          </cell>
          <cell r="C883" t="str">
            <v>Abgang Gebäude FV</v>
          </cell>
          <cell r="D883">
            <v>0</v>
          </cell>
          <cell r="E883">
            <v>0</v>
          </cell>
        </row>
        <row r="884">
          <cell r="A884" t="str">
            <v>799</v>
          </cell>
          <cell r="B884">
            <v>7996</v>
          </cell>
          <cell r="C884" t="str">
            <v>Abgang Mobilien FV</v>
          </cell>
          <cell r="D884">
            <v>0</v>
          </cell>
          <cell r="E884">
            <v>0</v>
          </cell>
        </row>
        <row r="885">
          <cell r="A885" t="str">
            <v>799</v>
          </cell>
          <cell r="B885">
            <v>7999</v>
          </cell>
          <cell r="C885" t="str">
            <v>Abgang Übrige Sachanlagen FV</v>
          </cell>
          <cell r="D885">
            <v>0</v>
          </cell>
          <cell r="E885">
            <v>0</v>
          </cell>
        </row>
        <row r="886">
          <cell r="A886"/>
          <cell r="B886">
            <v>8</v>
          </cell>
          <cell r="C886" t="str">
            <v>Sachanlagen des Finanzvermögens, Einnahmen</v>
          </cell>
          <cell r="D886">
            <v>0</v>
          </cell>
          <cell r="E886">
            <v>0</v>
          </cell>
        </row>
        <row r="887">
          <cell r="A887" t="str">
            <v>8</v>
          </cell>
          <cell r="B887">
            <v>80</v>
          </cell>
          <cell r="C887" t="str">
            <v>Verkauf von Sachanlagen</v>
          </cell>
          <cell r="D887">
            <v>0</v>
          </cell>
          <cell r="E887">
            <v>0</v>
          </cell>
        </row>
        <row r="888">
          <cell r="A888" t="str">
            <v>80</v>
          </cell>
          <cell r="B888">
            <v>800</v>
          </cell>
          <cell r="C888" t="str">
            <v>Grundstücke</v>
          </cell>
          <cell r="D888">
            <v>0</v>
          </cell>
          <cell r="E888">
            <v>0</v>
          </cell>
        </row>
        <row r="889">
          <cell r="A889" t="str">
            <v>800</v>
          </cell>
          <cell r="B889">
            <v>8000</v>
          </cell>
          <cell r="C889" t="str">
            <v>Verkauf von Grundstücken</v>
          </cell>
          <cell r="D889">
            <v>0</v>
          </cell>
          <cell r="E889">
            <v>0</v>
          </cell>
        </row>
        <row r="890">
          <cell r="A890" t="str">
            <v>80</v>
          </cell>
          <cell r="B890">
            <v>804</v>
          </cell>
          <cell r="C890" t="str">
            <v>Gebäude</v>
          </cell>
          <cell r="D890">
            <v>0</v>
          </cell>
          <cell r="E890">
            <v>0</v>
          </cell>
        </row>
        <row r="891">
          <cell r="A891" t="str">
            <v>804</v>
          </cell>
          <cell r="B891">
            <v>8040</v>
          </cell>
          <cell r="C891" t="str">
            <v>Verkauf von Gebäuden / Hochbauten</v>
          </cell>
          <cell r="D891">
            <v>0</v>
          </cell>
          <cell r="E891">
            <v>0</v>
          </cell>
        </row>
        <row r="892">
          <cell r="A892" t="str">
            <v>80</v>
          </cell>
          <cell r="B892">
            <v>806</v>
          </cell>
          <cell r="C892" t="str">
            <v>Mobilien</v>
          </cell>
          <cell r="D892">
            <v>0</v>
          </cell>
          <cell r="E892">
            <v>0</v>
          </cell>
        </row>
        <row r="893">
          <cell r="A893" t="str">
            <v>806</v>
          </cell>
          <cell r="B893">
            <v>8060</v>
          </cell>
          <cell r="C893" t="str">
            <v>Verkauf von Mobilien</v>
          </cell>
          <cell r="D893">
            <v>0</v>
          </cell>
          <cell r="E893">
            <v>0</v>
          </cell>
        </row>
        <row r="894">
          <cell r="A894" t="str">
            <v>80</v>
          </cell>
          <cell r="B894">
            <v>809</v>
          </cell>
          <cell r="C894" t="str">
            <v>Übrige Sachanlagen</v>
          </cell>
          <cell r="D894">
            <v>0</v>
          </cell>
          <cell r="E894">
            <v>0</v>
          </cell>
        </row>
        <row r="895">
          <cell r="A895" t="str">
            <v>809</v>
          </cell>
          <cell r="B895">
            <v>8090</v>
          </cell>
          <cell r="C895" t="str">
            <v>Verkauf von übrigen Sachanlagen</v>
          </cell>
          <cell r="D895">
            <v>0</v>
          </cell>
          <cell r="E895">
            <v>0</v>
          </cell>
        </row>
        <row r="896">
          <cell r="A896" t="str">
            <v>8</v>
          </cell>
          <cell r="B896">
            <v>82</v>
          </cell>
          <cell r="C896" t="str">
            <v>Beiträge und Abgeltungen Dritter für Sachanlagen</v>
          </cell>
          <cell r="D896">
            <v>0</v>
          </cell>
          <cell r="E896">
            <v>0</v>
          </cell>
        </row>
        <row r="897">
          <cell r="A897" t="str">
            <v>82</v>
          </cell>
          <cell r="B897">
            <v>820</v>
          </cell>
          <cell r="C897" t="str">
            <v>Grundstücke</v>
          </cell>
          <cell r="D897">
            <v>0</v>
          </cell>
          <cell r="E897">
            <v>0</v>
          </cell>
        </row>
        <row r="898">
          <cell r="A898" t="str">
            <v>820</v>
          </cell>
          <cell r="B898">
            <v>8200</v>
          </cell>
          <cell r="C898" t="str">
            <v>Beiträge und Abgeltungen Dritter für Grundstücke</v>
          </cell>
          <cell r="D898">
            <v>0</v>
          </cell>
          <cell r="E898">
            <v>0</v>
          </cell>
        </row>
        <row r="899">
          <cell r="A899" t="str">
            <v>82</v>
          </cell>
          <cell r="B899">
            <v>824</v>
          </cell>
          <cell r="C899" t="str">
            <v>Gebäude</v>
          </cell>
          <cell r="D899">
            <v>0</v>
          </cell>
          <cell r="E899">
            <v>0</v>
          </cell>
        </row>
        <row r="900">
          <cell r="A900" t="str">
            <v>824</v>
          </cell>
          <cell r="B900">
            <v>8240</v>
          </cell>
          <cell r="C900" t="str">
            <v>Beiträge und Abgeltungen Dritter für Gebäude / Hochbauten</v>
          </cell>
          <cell r="D900">
            <v>0</v>
          </cell>
          <cell r="E900">
            <v>0</v>
          </cell>
        </row>
        <row r="901">
          <cell r="A901" t="str">
            <v>82</v>
          </cell>
          <cell r="B901">
            <v>826</v>
          </cell>
          <cell r="C901" t="str">
            <v>Mobilien</v>
          </cell>
          <cell r="D901">
            <v>0</v>
          </cell>
          <cell r="E901">
            <v>0</v>
          </cell>
        </row>
        <row r="902">
          <cell r="A902" t="str">
            <v>826</v>
          </cell>
          <cell r="B902">
            <v>8260</v>
          </cell>
          <cell r="C902" t="str">
            <v>Beiträge und Abgeltungen Dritter für Mobilien</v>
          </cell>
          <cell r="D902">
            <v>0</v>
          </cell>
          <cell r="E902">
            <v>0</v>
          </cell>
        </row>
        <row r="903">
          <cell r="A903" t="str">
            <v>82</v>
          </cell>
          <cell r="B903">
            <v>829</v>
          </cell>
          <cell r="C903" t="str">
            <v>Übrige Sachanlagen</v>
          </cell>
          <cell r="D903">
            <v>0</v>
          </cell>
          <cell r="E903">
            <v>0</v>
          </cell>
        </row>
        <row r="904">
          <cell r="A904" t="str">
            <v>829</v>
          </cell>
          <cell r="B904">
            <v>8290</v>
          </cell>
          <cell r="C904" t="str">
            <v>Beiträge und Abgeltungen Dritter für übrige Sachanlagen</v>
          </cell>
          <cell r="D904">
            <v>0</v>
          </cell>
          <cell r="E904">
            <v>0</v>
          </cell>
        </row>
        <row r="905">
          <cell r="A905" t="str">
            <v>8</v>
          </cell>
          <cell r="B905">
            <v>85</v>
          </cell>
          <cell r="C905" t="str">
            <v>Übertragung von Sachanlagen ins Verwaltungsvermögen</v>
          </cell>
          <cell r="D905">
            <v>0</v>
          </cell>
          <cell r="E905">
            <v>0</v>
          </cell>
        </row>
        <row r="906">
          <cell r="A906" t="str">
            <v>85</v>
          </cell>
          <cell r="B906">
            <v>850</v>
          </cell>
          <cell r="C906" t="str">
            <v>Grundstücke</v>
          </cell>
          <cell r="D906">
            <v>0</v>
          </cell>
          <cell r="E906">
            <v>0</v>
          </cell>
        </row>
        <row r="907">
          <cell r="A907" t="str">
            <v>850</v>
          </cell>
          <cell r="B907">
            <v>8500</v>
          </cell>
          <cell r="C907" t="str">
            <v>Übertragung von Grundstücken ins Verwaltungsvermögen</v>
          </cell>
          <cell r="D907">
            <v>0</v>
          </cell>
          <cell r="E907">
            <v>0</v>
          </cell>
        </row>
        <row r="908">
          <cell r="A908" t="str">
            <v>85</v>
          </cell>
          <cell r="B908">
            <v>854</v>
          </cell>
          <cell r="C908" t="str">
            <v>Gebäude</v>
          </cell>
          <cell r="D908">
            <v>0</v>
          </cell>
          <cell r="E908">
            <v>0</v>
          </cell>
        </row>
        <row r="909">
          <cell r="A909" t="str">
            <v>854</v>
          </cell>
          <cell r="B909">
            <v>8540</v>
          </cell>
          <cell r="C909" t="str">
            <v>Übertragung von Gebäuden / Hochbauten ins Verwaltungsvermögen</v>
          </cell>
          <cell r="D909">
            <v>0</v>
          </cell>
          <cell r="E909">
            <v>0</v>
          </cell>
        </row>
        <row r="910">
          <cell r="A910" t="str">
            <v>85</v>
          </cell>
          <cell r="B910">
            <v>856</v>
          </cell>
          <cell r="C910" t="str">
            <v>Mobilien</v>
          </cell>
          <cell r="D910">
            <v>0</v>
          </cell>
          <cell r="E910">
            <v>0</v>
          </cell>
        </row>
        <row r="911">
          <cell r="A911" t="str">
            <v>856</v>
          </cell>
          <cell r="B911">
            <v>8560</v>
          </cell>
          <cell r="C911" t="str">
            <v>Übertragung von Mobilien ins Verwaltungsvermögen</v>
          </cell>
          <cell r="D911">
            <v>0</v>
          </cell>
          <cell r="E911">
            <v>0</v>
          </cell>
        </row>
        <row r="912">
          <cell r="A912" t="str">
            <v>85</v>
          </cell>
          <cell r="B912">
            <v>859</v>
          </cell>
          <cell r="C912" t="str">
            <v>Übrige Sachanlagen</v>
          </cell>
          <cell r="D912">
            <v>0</v>
          </cell>
          <cell r="E912">
            <v>0</v>
          </cell>
        </row>
        <row r="913">
          <cell r="A913" t="str">
            <v>859</v>
          </cell>
          <cell r="B913">
            <v>8590</v>
          </cell>
          <cell r="C913" t="str">
            <v>Übertragung von übrigen Sachanlagen ins Verwaltungsvermögen</v>
          </cell>
          <cell r="D913">
            <v>0</v>
          </cell>
          <cell r="E913">
            <v>0</v>
          </cell>
        </row>
        <row r="914">
          <cell r="A914" t="str">
            <v>8</v>
          </cell>
          <cell r="B914">
            <v>87</v>
          </cell>
          <cell r="C914" t="str">
            <v>Übertragung von realisierten Verlusten aus Sachanlagen in die Erfolgsrechnung</v>
          </cell>
          <cell r="D914">
            <v>0</v>
          </cell>
          <cell r="E914">
            <v>0</v>
          </cell>
        </row>
        <row r="915">
          <cell r="A915" t="str">
            <v>87</v>
          </cell>
          <cell r="B915">
            <v>870</v>
          </cell>
          <cell r="C915" t="str">
            <v>Grundstücke</v>
          </cell>
          <cell r="D915">
            <v>0</v>
          </cell>
          <cell r="E915">
            <v>0</v>
          </cell>
        </row>
        <row r="916">
          <cell r="A916" t="str">
            <v>870</v>
          </cell>
          <cell r="B916">
            <v>8700</v>
          </cell>
          <cell r="C916" t="str">
            <v>Übertragung von realisierten Verlusten aus Grundstücken in die Erfolgsrechnung</v>
          </cell>
          <cell r="D916">
            <v>0</v>
          </cell>
          <cell r="E916">
            <v>0</v>
          </cell>
        </row>
        <row r="917">
          <cell r="A917" t="str">
            <v>87</v>
          </cell>
          <cell r="B917">
            <v>874</v>
          </cell>
          <cell r="C917" t="str">
            <v>Gebäude</v>
          </cell>
          <cell r="D917">
            <v>0</v>
          </cell>
          <cell r="E917">
            <v>0</v>
          </cell>
        </row>
        <row r="918">
          <cell r="A918" t="str">
            <v>874</v>
          </cell>
          <cell r="B918">
            <v>8740</v>
          </cell>
          <cell r="C918" t="str">
            <v>Übertragung von realisierten Verlusten aus Gebäuden / Hochbauten in die Erfolgsrechnung</v>
          </cell>
          <cell r="D918">
            <v>0</v>
          </cell>
          <cell r="E918">
            <v>0</v>
          </cell>
        </row>
        <row r="919">
          <cell r="A919" t="str">
            <v>87</v>
          </cell>
          <cell r="B919">
            <v>876</v>
          </cell>
          <cell r="C919" t="str">
            <v>Mobilien</v>
          </cell>
          <cell r="D919">
            <v>0</v>
          </cell>
          <cell r="E919">
            <v>0</v>
          </cell>
        </row>
        <row r="920">
          <cell r="A920" t="str">
            <v>876</v>
          </cell>
          <cell r="B920">
            <v>8760</v>
          </cell>
          <cell r="C920" t="str">
            <v>Übertragung von realisierten Verlusten aus Mobilien in die Erfolgsrechnung</v>
          </cell>
          <cell r="D920">
            <v>0</v>
          </cell>
          <cell r="E920">
            <v>0</v>
          </cell>
        </row>
        <row r="921">
          <cell r="A921" t="str">
            <v>87</v>
          </cell>
          <cell r="B921">
            <v>879</v>
          </cell>
          <cell r="C921" t="str">
            <v>Übrige Sachanlagen</v>
          </cell>
          <cell r="D921">
            <v>0</v>
          </cell>
          <cell r="E921">
            <v>0</v>
          </cell>
        </row>
        <row r="922">
          <cell r="A922" t="str">
            <v>879</v>
          </cell>
          <cell r="B922">
            <v>8790</v>
          </cell>
          <cell r="C922" t="str">
            <v>Übertragung von realisierten Verlusten aus übrigen Sachanlagen in die Erfolgsrechnung</v>
          </cell>
          <cell r="D922">
            <v>0</v>
          </cell>
          <cell r="E922">
            <v>0</v>
          </cell>
        </row>
        <row r="923">
          <cell r="A923" t="str">
            <v>8</v>
          </cell>
          <cell r="B923">
            <v>89</v>
          </cell>
          <cell r="C923" t="str">
            <v>Übertrag an Bilanz</v>
          </cell>
          <cell r="D923">
            <v>0</v>
          </cell>
          <cell r="E923">
            <v>0</v>
          </cell>
        </row>
        <row r="924">
          <cell r="A924" t="str">
            <v>89</v>
          </cell>
          <cell r="B924">
            <v>899</v>
          </cell>
          <cell r="C924" t="str">
            <v>Zugang Sachanlagen Finanzvermögen</v>
          </cell>
          <cell r="D924">
            <v>0</v>
          </cell>
          <cell r="E924">
            <v>0</v>
          </cell>
        </row>
        <row r="925">
          <cell r="A925" t="str">
            <v>899</v>
          </cell>
          <cell r="B925">
            <v>8990</v>
          </cell>
          <cell r="C925" t="str">
            <v>Zugang Grundstücke FV</v>
          </cell>
          <cell r="D925">
            <v>0</v>
          </cell>
          <cell r="E925">
            <v>0</v>
          </cell>
        </row>
        <row r="926">
          <cell r="A926" t="str">
            <v>899</v>
          </cell>
          <cell r="B926">
            <v>8994</v>
          </cell>
          <cell r="C926" t="str">
            <v>Zugang Gebäude FV</v>
          </cell>
          <cell r="D926">
            <v>0</v>
          </cell>
          <cell r="E926">
            <v>0</v>
          </cell>
        </row>
        <row r="927">
          <cell r="A927" t="str">
            <v>899</v>
          </cell>
          <cell r="B927">
            <v>8996</v>
          </cell>
          <cell r="C927" t="str">
            <v>Zugang Mobilien FV</v>
          </cell>
          <cell r="D927">
            <v>0</v>
          </cell>
          <cell r="E927">
            <v>0</v>
          </cell>
        </row>
        <row r="928">
          <cell r="A928" t="str">
            <v>899</v>
          </cell>
          <cell r="B928">
            <v>8999</v>
          </cell>
          <cell r="C928" t="str">
            <v>Zugang Übrige Sachanlagen FV</v>
          </cell>
          <cell r="D928">
            <v>0</v>
          </cell>
          <cell r="E928">
            <v>0</v>
          </cell>
        </row>
        <row r="929">
          <cell r="A929"/>
          <cell r="B929">
            <v>9</v>
          </cell>
          <cell r="C929" t="str">
            <v>Abschlusskonten</v>
          </cell>
          <cell r="D929">
            <v>0</v>
          </cell>
          <cell r="E929">
            <v>0</v>
          </cell>
        </row>
        <row r="930">
          <cell r="A930" t="str">
            <v>90</v>
          </cell>
          <cell r="B930">
            <v>900</v>
          </cell>
          <cell r="C930" t="str">
            <v>Abschluss Erfolgsrechnung</v>
          </cell>
          <cell r="D930">
            <v>0</v>
          </cell>
          <cell r="E930">
            <v>0</v>
          </cell>
        </row>
        <row r="931">
          <cell r="A931" t="str">
            <v>900</v>
          </cell>
          <cell r="B931">
            <v>9000</v>
          </cell>
          <cell r="C931" t="str">
            <v>Ertragsüberschuss</v>
          </cell>
          <cell r="D931">
            <v>0</v>
          </cell>
          <cell r="E931">
            <v>0</v>
          </cell>
        </row>
        <row r="932">
          <cell r="A932" t="str">
            <v>900</v>
          </cell>
          <cell r="B932">
            <v>9001</v>
          </cell>
          <cell r="C932" t="str">
            <v>Aufwandüberschuss</v>
          </cell>
          <cell r="D932">
            <v>0</v>
          </cell>
          <cell r="E932">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enplan_ER"/>
      <sheetName val="Forst WVS BAR"/>
      <sheetName val="Funktionale_Gliederung"/>
      <sheetName val="Sachgruppen_ER"/>
    </sheetNames>
    <sheetDataSet>
      <sheetData sheetId="0"/>
      <sheetData sheetId="1"/>
      <sheetData sheetId="2">
        <row r="6">
          <cell r="C6" t="str">
            <v>0</v>
          </cell>
          <cell r="D6" t="str">
            <v>ALLGEMEINE VERWALTUNG</v>
          </cell>
        </row>
        <row r="7">
          <cell r="C7" t="str">
            <v>01</v>
          </cell>
          <cell r="D7" t="str">
            <v>Legisative und Exekutive</v>
          </cell>
        </row>
        <row r="8">
          <cell r="C8" t="str">
            <v>011</v>
          </cell>
          <cell r="D8" t="str">
            <v>Legislative</v>
          </cell>
          <cell r="E8" t="str">
            <v xml:space="preserve"> </v>
          </cell>
        </row>
        <row r="9">
          <cell r="C9" t="str">
            <v>0110</v>
          </cell>
          <cell r="D9" t="str">
            <v>Legislative</v>
          </cell>
          <cell r="E9" t="str">
            <v>Gemeindeversammlungen, Grosser Gemeinderat, Gemeindeparlament, Abstimmungen, Wahlen, Urnendienst, Stimmenzähler, Wahlbüro, Geschäftsprüfungskommission, Rechnungsprüfungskommission, Buchprüfungskosten.</v>
          </cell>
        </row>
        <row r="10">
          <cell r="C10" t="str">
            <v>012</v>
          </cell>
          <cell r="D10" t="str">
            <v>Exekutive</v>
          </cell>
          <cell r="E10" t="str">
            <v xml:space="preserve"> </v>
          </cell>
        </row>
        <row r="11">
          <cell r="C11" t="str">
            <v>0120</v>
          </cell>
          <cell r="D11" t="str">
            <v>Exekutive</v>
          </cell>
          <cell r="E11" t="str">
            <v>Gemeinderat, Stadtrat, gemeinde- und stadträtliche Kommissionen (soweit nicht eine andere funktionale Zuordnung gegeben ist), Jungbürgerfeier.</v>
          </cell>
        </row>
        <row r="12">
          <cell r="C12" t="str">
            <v>02</v>
          </cell>
          <cell r="D12" t="str">
            <v>Allgemeine Dienste</v>
          </cell>
        </row>
        <row r="13">
          <cell r="C13" t="str">
            <v>021</v>
          </cell>
          <cell r="D13" t="str">
            <v>Finanz- und Steuerverwaltung</v>
          </cell>
          <cell r="E13" t="str">
            <v xml:space="preserve"> </v>
          </cell>
        </row>
        <row r="14">
          <cell r="C14" t="str">
            <v>0210</v>
          </cell>
          <cell r="D14" t="str">
            <v>Finanz- und Steuerverwaltung</v>
          </cell>
          <cell r="E14" t="str">
            <v>Finanzverwaltung, Gemeindesteueramt, Finanzkommission, Steuerkommission, Steuerbezugskosten, Steuerbussen, Betreibungskosten, Bezugsprovision für Steuern, Bank- und Postspesen (im Zahlungsverkehr).</v>
          </cell>
        </row>
        <row r="15">
          <cell r="C15" t="str">
            <v>022</v>
          </cell>
          <cell r="D15" t="str">
            <v>Allgemeine Dienste, übrige</v>
          </cell>
          <cell r="E15" t="str">
            <v xml:space="preserve"> </v>
          </cell>
        </row>
        <row r="16">
          <cell r="C16" t="str">
            <v>0220</v>
          </cell>
          <cell r="D16" t="str">
            <v>Allgemeine Dienste, übrige</v>
          </cell>
          <cell r="E16" t="str">
            <v>Gemeindekanzlei, Personalamt, Bauverwaltung, Baukommission, Bausekretariat, Baupolizei, Datenschutz (sofern funktionsübergreifende Dienststelle), EDV, Datenverarbeitungszentrale, Materialzentrale, Gemeindearchiv, Volkszählung, Versicherungswesen (sofern f</v>
          </cell>
        </row>
        <row r="17">
          <cell r="C17" t="str">
            <v>023</v>
          </cell>
          <cell r="D17" t="str">
            <v>Meteorologie und Landestopographie</v>
          </cell>
          <cell r="E17" t="str">
            <v xml:space="preserve"> </v>
          </cell>
        </row>
        <row r="18">
          <cell r="C18" t="str">
            <v>0230</v>
          </cell>
          <cell r="D18" t="str">
            <v>Meteorologie und Landestopographie</v>
          </cell>
          <cell r="E18" t="str">
            <v>Diese Funktion betrifft den Bund.</v>
          </cell>
        </row>
        <row r="19">
          <cell r="C19" t="str">
            <v>029</v>
          </cell>
          <cell r="D19" t="str">
            <v>Verwaltungsliegenschaften, n.a.g.</v>
          </cell>
          <cell r="E19" t="str">
            <v xml:space="preserve"> </v>
          </cell>
        </row>
        <row r="20">
          <cell r="C20" t="str">
            <v>0290</v>
          </cell>
          <cell r="D20" t="str">
            <v>Verwaltungsliegenschaften, n.a.g.</v>
          </cell>
          <cell r="E20" t="str">
            <v>Verwaltungsgebäude, Gemeindehaus, Gemeindesaal, Mehrzweckgebäude (sofern nicht für bestimmte Aufgabe), alle übrigen öffentlichen Gebäude, soweit nicht eine andere funktionale Zuordnung gegeben ist. Büroraummiete (sofern nicht für bestimmte Aufgabe).</v>
          </cell>
        </row>
        <row r="21">
          <cell r="C21" t="str">
            <v>03</v>
          </cell>
          <cell r="D21" t="str">
            <v>Beziehungen zum Ausland</v>
          </cell>
          <cell r="E21" t="str">
            <v xml:space="preserve"> </v>
          </cell>
        </row>
        <row r="22">
          <cell r="C22" t="str">
            <v>031</v>
          </cell>
          <cell r="D22" t="str">
            <v>Politische Beziehungen</v>
          </cell>
          <cell r="E22" t="str">
            <v xml:space="preserve"> </v>
          </cell>
        </row>
        <row r="23">
          <cell r="C23" t="str">
            <v>0310</v>
          </cell>
          <cell r="D23" t="str">
            <v>Politische Beziehungen</v>
          </cell>
          <cell r="E23" t="str">
            <v>Diese Funktion betrifft den Bund.</v>
          </cell>
        </row>
        <row r="24">
          <cell r="C24" t="str">
            <v>032</v>
          </cell>
          <cell r="D24" t="str">
            <v>Zivile Konfliktbearbeitung</v>
          </cell>
          <cell r="E24" t="str">
            <v xml:space="preserve"> </v>
          </cell>
        </row>
        <row r="25">
          <cell r="C25" t="str">
            <v>0320</v>
          </cell>
          <cell r="D25" t="str">
            <v>Zivile Konfliktbearbeitung</v>
          </cell>
          <cell r="E25" t="str">
            <v>Diese Funktion betrifft den Bund.</v>
          </cell>
        </row>
        <row r="26">
          <cell r="C26" t="str">
            <v>033</v>
          </cell>
          <cell r="D26" t="str">
            <v>Wirtschaftliche Beziehungen</v>
          </cell>
          <cell r="E26" t="str">
            <v xml:space="preserve"> </v>
          </cell>
        </row>
        <row r="27">
          <cell r="C27" t="str">
            <v>0330</v>
          </cell>
          <cell r="D27" t="str">
            <v>Wirtschaftliche Beziehungen</v>
          </cell>
          <cell r="E27" t="str">
            <v>Diese Funktion betrifft den Bund.</v>
          </cell>
        </row>
        <row r="28">
          <cell r="C28" t="str">
            <v>034</v>
          </cell>
          <cell r="D28" t="str">
            <v>Entwicklungszusammenarbeit</v>
          </cell>
          <cell r="E28" t="str">
            <v xml:space="preserve"> </v>
          </cell>
        </row>
        <row r="29">
          <cell r="C29" t="str">
            <v>0340</v>
          </cell>
          <cell r="D29" t="str">
            <v>Entwicklungszusammenarbeit</v>
          </cell>
          <cell r="E29" t="str">
            <v>Diese Funktion betrifft den Bund.</v>
          </cell>
        </row>
        <row r="30">
          <cell r="C30" t="str">
            <v>035</v>
          </cell>
          <cell r="D30" t="str">
            <v>Transitionsländer / Osthilfe</v>
          </cell>
          <cell r="E30" t="str">
            <v xml:space="preserve"> </v>
          </cell>
        </row>
        <row r="31">
          <cell r="C31" t="str">
            <v>0350</v>
          </cell>
          <cell r="D31" t="str">
            <v>Transitionsländer / Osthilfe</v>
          </cell>
          <cell r="E31" t="str">
            <v>Diese Funktion betrifft den Bund.</v>
          </cell>
        </row>
        <row r="32">
          <cell r="C32" t="str">
            <v>08</v>
          </cell>
          <cell r="D32" t="str">
            <v>F&amp;E in allgemeine Verwaltung</v>
          </cell>
        </row>
        <row r="33">
          <cell r="C33" t="str">
            <v>080</v>
          </cell>
          <cell r="D33" t="str">
            <v>F&amp;E in allgemeine Verwaltung</v>
          </cell>
          <cell r="E33" t="str">
            <v xml:space="preserve"> </v>
          </cell>
        </row>
        <row r="34">
          <cell r="C34" t="str">
            <v>0800</v>
          </cell>
          <cell r="D34" t="str">
            <v>F&amp;E in allgemeine Verwaltung</v>
          </cell>
          <cell r="E34" t="str">
            <v>Verwaltung, Betrieb oder Unterstützung angewandter Forschung und experimenteller Entwicklung im Bereich Allgemeine Verwaltung.</v>
          </cell>
        </row>
        <row r="35">
          <cell r="C35" t="str">
            <v>1</v>
          </cell>
          <cell r="D35" t="str">
            <v>ÖFFENTLICHE ORDNUNG UND SICHERHEIT</v>
          </cell>
        </row>
        <row r="36">
          <cell r="C36" t="str">
            <v>11</v>
          </cell>
          <cell r="D36" t="str">
            <v>Öffentliche Sicherheit</v>
          </cell>
        </row>
        <row r="37">
          <cell r="C37" t="str">
            <v>111</v>
          </cell>
          <cell r="D37" t="str">
            <v>Polizei</v>
          </cell>
          <cell r="E37" t="str">
            <v xml:space="preserve"> </v>
          </cell>
        </row>
        <row r="38">
          <cell r="C38" t="str">
            <v>1110</v>
          </cell>
          <cell r="D38" t="str">
            <v>Polizei</v>
          </cell>
          <cell r="E38" t="str">
            <v>Stadtpolizei, Gemeindepolizei, Kantonspolizei, Seepolizei, Sicherheitsdienste, Bewachungsdienste, Securitas, Hundekontrolle, Bootskontrolle, Fundbüro</v>
          </cell>
        </row>
        <row r="39">
          <cell r="C39" t="str">
            <v>112</v>
          </cell>
          <cell r="D39" t="str">
            <v>Verkehrssicherheit</v>
          </cell>
          <cell r="E39" t="str">
            <v xml:space="preserve"> </v>
          </cell>
        </row>
        <row r="40">
          <cell r="C40" t="str">
            <v>1120</v>
          </cell>
          <cell r="D40" t="str">
            <v>Verkehrssicherheit</v>
          </cell>
          <cell r="E40" t="str">
            <v>Regelung und Kontrolle des Strassenverkehrs, Strassenpolizei, Velokontrolle, Verkehrszählung, Parkbussen [Luftfahrtsicherheit siehe Funktion 6320].</v>
          </cell>
        </row>
        <row r="41">
          <cell r="C41" t="str">
            <v>113</v>
          </cell>
          <cell r="D41" t="str">
            <v>Strassenverkehrs- und Schifffahrtsamt</v>
          </cell>
          <cell r="E41" t="str">
            <v xml:space="preserve"> </v>
          </cell>
        </row>
        <row r="42">
          <cell r="C42" t="str">
            <v>1130</v>
          </cell>
          <cell r="D42" t="str">
            <v>Strassenverkehrs- und Schifffahrtsamt</v>
          </cell>
          <cell r="E42" t="str">
            <v>Kantonales Strassenverkehrs- und Schifffahrtsamt; Strassenverkehrsamt, Schifffahrtsamt, Fahrzeugkontrolle.</v>
          </cell>
        </row>
        <row r="43">
          <cell r="C43" t="str">
            <v>12</v>
          </cell>
          <cell r="D43" t="str">
            <v>Rechtssprechung</v>
          </cell>
        </row>
        <row r="44">
          <cell r="C44" t="str">
            <v>120</v>
          </cell>
          <cell r="D44" t="str">
            <v>Rechtssprechung</v>
          </cell>
          <cell r="E44" t="str">
            <v xml:space="preserve"> </v>
          </cell>
        </row>
        <row r="45">
          <cell r="C45" t="str">
            <v>1200</v>
          </cell>
          <cell r="D45" t="str">
            <v>Rechtssprechung</v>
          </cell>
          <cell r="E45" t="str">
            <v>Friedensrichteramt.</v>
          </cell>
        </row>
        <row r="46">
          <cell r="C46" t="str">
            <v>13</v>
          </cell>
          <cell r="D46" t="str">
            <v>Strafvollzug</v>
          </cell>
        </row>
        <row r="47">
          <cell r="C47" t="str">
            <v>130</v>
          </cell>
          <cell r="D47" t="str">
            <v>Strafvollzug</v>
          </cell>
          <cell r="E47" t="str">
            <v xml:space="preserve"> </v>
          </cell>
        </row>
        <row r="48">
          <cell r="C48" t="str">
            <v>1300</v>
          </cell>
          <cell r="D48" t="str">
            <v>Strafvollzug</v>
          </cell>
          <cell r="E48" t="str">
            <v>Verwaltung, Betrieb oder Unterstützung von Gefängnissen und anderen Einrichtungen für die Haft und Wiedereingliederung von Verbrechern wie Gefängnis-Bauernhöfen, Erziehungsanstalten, Heimen für jugendliche Straftäter, psychiatrische Anstalten für strafrec</v>
          </cell>
        </row>
        <row r="49">
          <cell r="C49" t="str">
            <v>14</v>
          </cell>
          <cell r="D49" t="str">
            <v>Allgemeines Rechtswesen</v>
          </cell>
        </row>
        <row r="50">
          <cell r="C50" t="str">
            <v>140</v>
          </cell>
          <cell r="D50" t="str">
            <v>Allgemeines Rechtswesen</v>
          </cell>
          <cell r="E50" t="str">
            <v>Einwohnerkontrolle, Zivilstandsamt, Vormundschaftswesen, Fremdenpolizei, Gemeindeammann- und Betreibungsamt, Konkursamt, Eichmeister, Kataster- und Vermessungswesen, Ombudsstelle, Fachstelle für Gleichstellung, Rechtsberatung, Mieterschutz, Bürgerrechtswe</v>
          </cell>
        </row>
        <row r="51">
          <cell r="C51" t="str">
            <v>1400</v>
          </cell>
          <cell r="D51" t="str">
            <v>Allgemeines Rechtswesen (allgemein)</v>
          </cell>
          <cell r="E51" t="str">
            <v>Einwohnerkontrolle, Zivilstandsamt, Vormundschaftswesen, Fremdenpolizei, Gemeindeammann- und Betreibungsamt, Konkursamt, Eichmeister, Kataster- und Vermessungswesen, Ombudsstelle, Fachstelle für Gleichstellung, Rechtsberatung, Mieterschutz, Bürgerrechtswe</v>
          </cell>
        </row>
        <row r="52">
          <cell r="C52" t="str">
            <v>1408</v>
          </cell>
          <cell r="D52" t="str">
            <v>Regionales Zivilstandsamt</v>
          </cell>
          <cell r="E52" t="str">
            <v>Regionale Zivilstandsämter (Zweckverbände, Anschlussverträge).</v>
          </cell>
        </row>
        <row r="53">
          <cell r="C53" t="str">
            <v>1409</v>
          </cell>
          <cell r="D53" t="str">
            <v>Regionales Gemeindeammann- und Betreibungsamt</v>
          </cell>
          <cell r="E53" t="str">
            <v>Regionale Gemeindeammann- und Betreibungsämter (Zweckverbände, Anschlussverträge).</v>
          </cell>
        </row>
        <row r="54">
          <cell r="C54" t="str">
            <v>15</v>
          </cell>
          <cell r="D54" t="str">
            <v>Feuerwehr</v>
          </cell>
        </row>
        <row r="55">
          <cell r="C55" t="str">
            <v>150</v>
          </cell>
          <cell r="D55" t="str">
            <v>Feuerwehr</v>
          </cell>
          <cell r="E55" t="str">
            <v>Örtliche und regionale Feuerwehren, Ölwehr, Brandverhütung, Feuerschau, Feuerpolizei, Heustockkontrolle, Katastropheneinsätze, Feuerlöschgeräte und -einrichtungen, Hydranten (wenn nicht Funktion 7101 zugeordnet), Löschwasserweiher, Feuerwehr-Ersatzabgaben</v>
          </cell>
        </row>
        <row r="56">
          <cell r="C56" t="str">
            <v>1500</v>
          </cell>
          <cell r="D56" t="str">
            <v>Feuerwehr (allgemein)</v>
          </cell>
          <cell r="E56" t="str">
            <v>Feuerwehr, Ölwehr, Brandverhütung, Feuerschau, Feuerpolizei, Heustockkontrolle, Katastropheneinsätze, Feuerlöschgeräte und -einrichtungen, Hydranten (wenn nicht Funktion 7101 zugeordnet), Löschwasserweiher, Feuerwehr-Ersatzabgaben.</v>
          </cell>
        </row>
        <row r="57">
          <cell r="C57" t="str">
            <v>1509</v>
          </cell>
          <cell r="D57" t="str">
            <v>Regionale Feuerwehrorganisation</v>
          </cell>
          <cell r="E57" t="str">
            <v>Regionale Feuerwehren (Zweckverbände, Anschlussverträge).</v>
          </cell>
        </row>
        <row r="58">
          <cell r="C58" t="str">
            <v>16</v>
          </cell>
          <cell r="D58" t="str">
            <v>Verteidigung</v>
          </cell>
        </row>
        <row r="59">
          <cell r="C59" t="str">
            <v>161</v>
          </cell>
          <cell r="D59" t="str">
            <v>Militärische Verteidigung</v>
          </cell>
          <cell r="E59" t="str">
            <v xml:space="preserve"> </v>
          </cell>
        </row>
        <row r="60">
          <cell r="C60" t="str">
            <v>1610</v>
          </cell>
          <cell r="D60" t="str">
            <v>Militärische Verteidigung</v>
          </cell>
          <cell r="E60" t="str">
            <v>Schiessstände, Schiessanlagen, obligatorisches Schiessen, Sektionschef, Ortsquartiermeister, Pferdestellung, Truppeneinquartierungen, Rekrutierungen, Inspektionen, Entlassung aus der Wehrpflicht, militärische Vereine.</v>
          </cell>
        </row>
        <row r="61">
          <cell r="C61" t="str">
            <v>162</v>
          </cell>
          <cell r="D61" t="str">
            <v>Zivile Verteidigung</v>
          </cell>
          <cell r="E61" t="str">
            <v>Verwaltung von Angelegenheiten und Dienstleistungen der zivilen Verteidigung (insb. des Zivilschutzes); Erarbeitung von Katastrophenplänen; Organisation von Übungen unter Einbezug ziviler Institutionen und der Zivilbevölkerung; Operationelle Dienstleistun</v>
          </cell>
        </row>
        <row r="62">
          <cell r="C62" t="str">
            <v>1620</v>
          </cell>
          <cell r="D62" t="str">
            <v>Zivilschutz (allgemein)</v>
          </cell>
          <cell r="E62" t="str">
            <v>Zivilschutzorganisationen, Kurswesen, Zivilschutzmaterial, Zivilschutzbauten, Beiträge an Schutzraumbauten [Pflichtlagerhaltung siehe Funktion 8500].</v>
          </cell>
        </row>
        <row r="63">
          <cell r="C63" t="str">
            <v>1621</v>
          </cell>
          <cell r="D63" t="str">
            <v>Ziviler Gemeindeführungsstab</v>
          </cell>
        </row>
        <row r="64">
          <cell r="C64" t="str">
            <v>1629</v>
          </cell>
          <cell r="D64" t="str">
            <v>Regionale Zivilschutzorganisation</v>
          </cell>
          <cell r="E64" t="str">
            <v>Regionale Zivilschutzorganisationen (Zweckverbände, Anschlussverträge).</v>
          </cell>
        </row>
        <row r="65">
          <cell r="C65" t="str">
            <v>163</v>
          </cell>
          <cell r="D65" t="str">
            <v>Militärische Hilfe im Ausland, Friedensförderung</v>
          </cell>
          <cell r="E65" t="str">
            <v xml:space="preserve"> </v>
          </cell>
        </row>
        <row r="66">
          <cell r="C66" t="str">
            <v>1630</v>
          </cell>
          <cell r="D66" t="str">
            <v>Militärische Hilfe im Ausland, Friedensförderung</v>
          </cell>
          <cell r="E66" t="str">
            <v>Beiträge der Schweiz an die UNO, Friedensförderung, Genfer Sicherheitspolitische Zentren, Partnerschaft für den Frieden.</v>
          </cell>
        </row>
        <row r="67">
          <cell r="C67" t="str">
            <v>18</v>
          </cell>
          <cell r="D67" t="str">
            <v>F&amp;E in Öffentliche Ordnung und Sicherheit, Verteidigung</v>
          </cell>
        </row>
        <row r="68">
          <cell r="C68" t="str">
            <v>181</v>
          </cell>
          <cell r="D68" t="str">
            <v>F&amp;E in Öffentliche Ordnung und Sicherheit</v>
          </cell>
          <cell r="E68" t="str">
            <v xml:space="preserve"> </v>
          </cell>
        </row>
        <row r="69">
          <cell r="C69" t="str">
            <v>1810</v>
          </cell>
          <cell r="D69" t="str">
            <v>F&amp;E in Öffentliche Ordnung und Sicherheit</v>
          </cell>
          <cell r="E69" t="str">
            <v>Verwaltung, Betrieb oder Unterstützung angewandter Forschung und experimenteller Entwicklung im Bereich Öffentliche Ordnung und Sicherheit [Grundlagenforschung siehe Funktion 2810].</v>
          </cell>
        </row>
        <row r="70">
          <cell r="C70" t="str">
            <v>182</v>
          </cell>
          <cell r="D70" t="str">
            <v>F&amp;E in Verteidigung</v>
          </cell>
          <cell r="E70" t="str">
            <v xml:space="preserve"> </v>
          </cell>
        </row>
        <row r="71">
          <cell r="C71" t="str">
            <v>1820</v>
          </cell>
          <cell r="D71" t="str">
            <v>F&amp;E in Verteidigung</v>
          </cell>
          <cell r="E71" t="str">
            <v>Verwaltung, Betrieb oder Unterstützung angewandter Forschung und experimenteller Entwicklung im Bereich Verteidigung [Grundlagenforschung siehe Funktion 2810].</v>
          </cell>
        </row>
        <row r="72">
          <cell r="C72" t="str">
            <v>2</v>
          </cell>
          <cell r="D72" t="str">
            <v>BILDUNG</v>
          </cell>
        </row>
        <row r="73">
          <cell r="C73" t="str">
            <v>21</v>
          </cell>
          <cell r="D73" t="str">
            <v>Obligatorische Schule</v>
          </cell>
        </row>
        <row r="74">
          <cell r="C74" t="str">
            <v>211</v>
          </cell>
          <cell r="D74" t="str">
            <v>Eingangsstufe</v>
          </cell>
        </row>
        <row r="75">
          <cell r="C75" t="str">
            <v>2110</v>
          </cell>
          <cell r="D75" t="str">
            <v>Kindergarten</v>
          </cell>
          <cell r="E75" t="str">
            <v>Allgemeiner Kindergartenbetrieb inkl. IF und Betreuung im Rahmen der Blockzeiten, Lehrtätigkeit (Unterricht) an Tageskindergärten, Aufnahmeunterricht, DaZ-Unterricht, Kleinklassen, Nachhilfe- und Logopädieunterricht, Therapien [Betreuung ausserhalb Blockz</v>
          </cell>
        </row>
        <row r="76">
          <cell r="C76" t="str">
            <v>2111</v>
          </cell>
          <cell r="D76" t="str">
            <v>Grundstufe</v>
          </cell>
          <cell r="E76" t="str">
            <v>Schulstufe, die zwei Jahre Kindergarten und die erste Klasse Primarschule zusammenführt. Allgemeiner Schulbetrieb inkl. IF und Betreuung im Rahmen der Blockzeiten, Lehrtätigkeit (Unterricht) an Tagesschulen, Aufnahmeunterricht, DaZ-Unterricht, Kleinklasse</v>
          </cell>
        </row>
        <row r="77">
          <cell r="C77" t="str">
            <v>212</v>
          </cell>
          <cell r="D77" t="str">
            <v>Primarstufe</v>
          </cell>
          <cell r="E77" t="str">
            <v xml:space="preserve"> </v>
          </cell>
        </row>
        <row r="78">
          <cell r="C78" t="str">
            <v>2120</v>
          </cell>
          <cell r="D78" t="str">
            <v>Primarstufe</v>
          </cell>
          <cell r="E78" t="str">
            <v>Allgemeiner Primarschulbetrieb inkl. IF, Begabtenförderung und Betreuung im Rahmen der Blockzeiten, Lehrtätigkeit (Unterricht) an Tagesschulen, Aufnahmeunterricht, DaZ-Unterricht, Kleinklassen, textiles Werken, Aufgabenhilfe, Nachhilfe- und Logopädieunter</v>
          </cell>
        </row>
        <row r="79">
          <cell r="C79" t="str">
            <v>213</v>
          </cell>
          <cell r="D79" t="str">
            <v>Sekundarstufe</v>
          </cell>
          <cell r="E79" t="str">
            <v xml:space="preserve"> </v>
          </cell>
        </row>
        <row r="80">
          <cell r="C80" t="str">
            <v>2130</v>
          </cell>
          <cell r="D80" t="str">
            <v>Sekundarstufe</v>
          </cell>
          <cell r="E80" t="str">
            <v>Allgemeiner Betrieb der Sekundarschule inkl. IF, Begabtenförderung und Betreuung im Rahmen der Blockzeiten, Lehrtätigkeit (Unterricht) an Tagesschulen, Sprachlabor, Berufswahlklassen, Berufsvorbereitungsjahre, Aufnahmeunterricht, DaZ-Unterricht, Kleinklas</v>
          </cell>
        </row>
        <row r="81">
          <cell r="C81" t="str">
            <v>214</v>
          </cell>
          <cell r="D81" t="str">
            <v>Musikschulen</v>
          </cell>
          <cell r="E81" t="str">
            <v xml:space="preserve"> </v>
          </cell>
        </row>
        <row r="82">
          <cell r="C82" t="str">
            <v>2140</v>
          </cell>
          <cell r="D82" t="str">
            <v>Musikschulen</v>
          </cell>
          <cell r="E82" t="str">
            <v>Musikschulen auf Volksschulstufe, Beitragsleistungen an Musikschulen.</v>
          </cell>
        </row>
        <row r="83">
          <cell r="C83" t="str">
            <v>217</v>
          </cell>
          <cell r="D83" t="str">
            <v>Schulliegenschaften</v>
          </cell>
          <cell r="E83" t="str">
            <v xml:space="preserve"> </v>
          </cell>
        </row>
        <row r="84">
          <cell r="C84" t="str">
            <v>2170</v>
          </cell>
          <cell r="D84" t="str">
            <v>Schulliegenschaften</v>
          </cell>
          <cell r="E84" t="str">
            <v>Kindergartengebäude, Schulhäuser, Turnhallen, Aussenanlagen, übrige Unterrichtsgebäude und -räumlichkeiten, Ferienheime der Schule [Liegenschaften des Finanzvermögens siehe Funktion 9630].</v>
          </cell>
        </row>
        <row r="85">
          <cell r="C85" t="str">
            <v>218</v>
          </cell>
          <cell r="D85" t="str">
            <v>Tagesbetreuung</v>
          </cell>
          <cell r="E85" t="str">
            <v xml:space="preserve"> </v>
          </cell>
        </row>
        <row r="86">
          <cell r="C86" t="str">
            <v>2180</v>
          </cell>
          <cell r="D86" t="str">
            <v>Tagesbetreuung</v>
          </cell>
          <cell r="E86" t="str">
            <v>Betreuungs- und Verpflegungsangebote für Kinder und Jugendliche im Rahmen der Volksschule (z.B. Tagesschulen {ohne Aufwendungen für die Lehrtätigkeit}, Schülerclubs, Horte, Mittagstische, Betreuungsangebote während der Randstunden, Tagesfamilien), Beitrag</v>
          </cell>
        </row>
        <row r="87">
          <cell r="C87" t="str">
            <v>219</v>
          </cell>
          <cell r="D87" t="str">
            <v>Obligatorische Schule, n.a.g.</v>
          </cell>
          <cell r="E87" t="str">
            <v>Aufgaben im Bereich der obligatorischen Schule (21), die keiner spezifischen Funktion zugeordnet werden können.</v>
          </cell>
        </row>
        <row r="88">
          <cell r="C88" t="str">
            <v>2190</v>
          </cell>
          <cell r="D88" t="str">
            <v>Schulleitung und Schulverwaltung</v>
          </cell>
          <cell r="E88" t="str">
            <v>Schulpflege, Schulkommissionen, Kindergartenkommission, Schulleitungsaufwand (ohne Lehrtätigkeit), Schulverwaltung, Schulsekretariat, Schulgutsverwaltung.
Mögliche Aufteilung: 2190 Schulleitung, 2191 Schulverwaltung.</v>
          </cell>
        </row>
        <row r="89">
          <cell r="C89" t="str">
            <v>2192</v>
          </cell>
          <cell r="D89" t="str">
            <v>Volksschule Sonstiges</v>
          </cell>
          <cell r="E89" t="str">
            <v>Examenkosten, Schülertransporte, Schulbus, Schülerlotsendienst, Schulpsychologischer Dienst, Schüler- und Lehrerbibliothek, Unfall- und Haftpflichtversicherungen für Schüler und Lehrer, Schulveranstaltungen, Jugendtag, Schulsporttag, Schulsozialarbeit, Ve</v>
          </cell>
        </row>
        <row r="90">
          <cell r="C90" t="str">
            <v>22</v>
          </cell>
          <cell r="D90" t="str">
            <v>Sonderschulen</v>
          </cell>
        </row>
        <row r="91">
          <cell r="C91" t="str">
            <v>220</v>
          </cell>
          <cell r="D91" t="str">
            <v>Sonderschulen</v>
          </cell>
          <cell r="E91" t="str">
            <v xml:space="preserve"> </v>
          </cell>
        </row>
        <row r="92">
          <cell r="C92" t="str">
            <v>2200</v>
          </cell>
          <cell r="D92" t="str">
            <v>Sonderschulen</v>
          </cell>
          <cell r="E92" t="str">
            <v>Sprachheilschulen, heilpädagogische Schulen inkl. Betreuung, Behindertenschulen, Heimversorgungen, Leistungen im Bereich der heilpädagogischen Früherziehung [Integrative Förderung {IF}, Aufnahmeunterricht, DaZ-Unterricht, Kleinklassen, Nachhilfe- und Logo</v>
          </cell>
        </row>
        <row r="93">
          <cell r="C93" t="str">
            <v>23</v>
          </cell>
          <cell r="D93" t="str">
            <v>Berufliche Grundbildung</v>
          </cell>
        </row>
        <row r="94">
          <cell r="C94" t="str">
            <v>230</v>
          </cell>
          <cell r="D94" t="str">
            <v>Berufliche Grundbildung</v>
          </cell>
          <cell r="E94" t="str">
            <v xml:space="preserve"> </v>
          </cell>
        </row>
        <row r="95">
          <cell r="C95" t="str">
            <v>2300</v>
          </cell>
          <cell r="D95" t="str">
            <v>Berufliche Grundbildung</v>
          </cell>
          <cell r="E95" t="str">
            <v>Schulgelder und Beiträge an Berufsschulen (landwirtschaftliche Berufe, industriell-gewerbliche Berufe, kaufmännische Berufe, Pflegeberufe), Stipendien an Schüler, Kosten von eigenen Berufsschulen.</v>
          </cell>
        </row>
        <row r="96">
          <cell r="C96" t="str">
            <v>25</v>
          </cell>
          <cell r="D96" t="str">
            <v>Allgemeinbildende Schulen</v>
          </cell>
        </row>
        <row r="97">
          <cell r="C97" t="str">
            <v>251</v>
          </cell>
          <cell r="D97" t="str">
            <v>Gymnasiale Maturitätsschulen</v>
          </cell>
          <cell r="E97" t="str">
            <v xml:space="preserve"> </v>
          </cell>
        </row>
        <row r="98">
          <cell r="C98" t="str">
            <v>2510</v>
          </cell>
          <cell r="D98" t="str">
            <v>Gymnasiale Maturitätsschulen</v>
          </cell>
          <cell r="E98" t="str">
            <v>Verwaltung, Aufsicht, Betrieb oder Unterstützung von Schulen und anderen Institutionen, die Unterrichtsdienstleistungen auf oberer Sekundarstufe bzw. Bildungsstufe 3 gemäss ISCED-97 bereitstellen; Stipendien, Zuschüsse, Darlehen und Geldzuwendungen zur Un</v>
          </cell>
        </row>
        <row r="99">
          <cell r="C99" t="str">
            <v>252</v>
          </cell>
          <cell r="D99" t="str">
            <v>Fachmittelschulen und andere allgemeinbildende Schulen</v>
          </cell>
          <cell r="E99" t="str">
            <v xml:space="preserve"> </v>
          </cell>
        </row>
        <row r="100">
          <cell r="C100" t="str">
            <v>2520</v>
          </cell>
          <cell r="D100" t="str">
            <v>Fachmittelschulen und andere allgemeinbildende Schulen</v>
          </cell>
          <cell r="E100" t="str">
            <v xml:space="preserve">Fachmittelschulen (früher Diplommittelschulen) bieten einen erweiterten Ausbildungsgang an, der gezielt auf tertiäre Berufsausbildungen (Ausbildungen an Höheren Fachschulen oder Fachhochschulen) vorbereitet. Bereitstellung von Unterrichtsdienstleistungen </v>
          </cell>
        </row>
        <row r="101">
          <cell r="C101" t="str">
            <v>26</v>
          </cell>
          <cell r="D101" t="str">
            <v>Höhere Berufsbildung</v>
          </cell>
        </row>
        <row r="102">
          <cell r="C102" t="str">
            <v>260</v>
          </cell>
          <cell r="D102" t="str">
            <v>Höhere Berufsbildung</v>
          </cell>
          <cell r="E102" t="str">
            <v xml:space="preserve"> </v>
          </cell>
        </row>
        <row r="103">
          <cell r="C103" t="str">
            <v>2600</v>
          </cell>
          <cell r="D103" t="str">
            <v>Höhere Berufsbildung</v>
          </cell>
          <cell r="E103" t="str">
            <v>Verwaltung, Aufsicht, Betrieb oder Unterstützung von Institutionen, die Unterrichtsdienstleistungen im post-sekundären, nicht-tertiären Bereich auf Bildungsstufe 5B gemäss ISCED-97 bereitstellen; Stipendien, Zuschüsse, Darlehen und Geldzuwendungen für Stu</v>
          </cell>
        </row>
        <row r="104">
          <cell r="C104" t="str">
            <v>27</v>
          </cell>
          <cell r="D104" t="str">
            <v>Hochschulen</v>
          </cell>
        </row>
        <row r="105">
          <cell r="C105" t="str">
            <v>271</v>
          </cell>
          <cell r="D105" t="str">
            <v>Universitäre Hochschulen</v>
          </cell>
          <cell r="E105" t="str">
            <v xml:space="preserve"> </v>
          </cell>
        </row>
        <row r="106">
          <cell r="C106" t="str">
            <v>2710</v>
          </cell>
          <cell r="D106" t="str">
            <v>Universitäre Hochschulen</v>
          </cell>
          <cell r="E106" t="str">
            <v>Verwaltung, Aufsicht, Betrieb oder Unterstützung von Universitäten und anderen Institutionen, die Unterrichtsdienstleistungen auf Tertiär- bzw. Bildungsstufe 5A/6 gemäss ISCED-97 bereitstellen; Stipendien, Zuschüsse, Darlehen und Geldzuwendungen für Stude</v>
          </cell>
        </row>
        <row r="107">
          <cell r="C107" t="str">
            <v>272</v>
          </cell>
          <cell r="D107" t="str">
            <v>Pädagogische Hochschulen</v>
          </cell>
          <cell r="E107" t="str">
            <v xml:space="preserve"> </v>
          </cell>
        </row>
        <row r="108">
          <cell r="C108" t="str">
            <v>2720</v>
          </cell>
          <cell r="D108" t="str">
            <v>Pädagogische Hochschulen</v>
          </cell>
          <cell r="E108" t="str">
            <v>Grundausbildung von Lehrerinnen und Lehrern für die Vorschulstufe, die Primarstufe und teilweise auch für die Sekundarstufen I und II durch die rund 15 Pädagogischen Hochschulen (PH); Die Pädagogischen Hochschulen haben den Status von Fachhochschulen, unt</v>
          </cell>
        </row>
        <row r="109">
          <cell r="C109" t="str">
            <v>273</v>
          </cell>
          <cell r="D109" t="str">
            <v>Fachhochschulen</v>
          </cell>
          <cell r="E109" t="str">
            <v xml:space="preserve"> </v>
          </cell>
        </row>
        <row r="110">
          <cell r="C110" t="str">
            <v>2730</v>
          </cell>
          <cell r="D110" t="str">
            <v>Fachhochschulen</v>
          </cell>
          <cell r="E110" t="str">
            <v>Verwaltung, Aufsicht, Betrieb oder Unterstützung von Universitäten und anderen Institutionen, die Unterrichtsdienstleistungen auf Tertiärstufe bzw. Bildungsstufe 5A gemäss ISCED-97 bereitstellen; Stipendien, Zuschüsse, Darlehen und Geldzuwendungen für Stu</v>
          </cell>
        </row>
        <row r="111">
          <cell r="C111" t="str">
            <v>28</v>
          </cell>
          <cell r="D111" t="str">
            <v>Forschung</v>
          </cell>
        </row>
        <row r="112">
          <cell r="C112" t="str">
            <v>281</v>
          </cell>
          <cell r="D112" t="str">
            <v>Grundlagenforschung</v>
          </cell>
          <cell r="E112" t="str">
            <v xml:space="preserve"> </v>
          </cell>
        </row>
        <row r="113">
          <cell r="C113" t="str">
            <v>2810</v>
          </cell>
          <cell r="D113" t="str">
            <v>Grundlagenforschung</v>
          </cell>
          <cell r="E113" t="str">
            <v>Verwaltung, Betrieb oder Unterstützung in Form von Beiträgen oder Investitionszuschüssen nicht staatlicher Institutionen wie Forschungsinstitute und Universitäten (umfasst nicht: Forschung und Entwicklung in den Funktionsbereichen); Grundlagenforschung.</v>
          </cell>
        </row>
        <row r="114">
          <cell r="C114" t="str">
            <v>282</v>
          </cell>
          <cell r="D114" t="str">
            <v>F&amp;E in Bildung</v>
          </cell>
          <cell r="E114" t="str">
            <v xml:space="preserve"> </v>
          </cell>
        </row>
        <row r="115">
          <cell r="C115" t="str">
            <v>2820</v>
          </cell>
          <cell r="D115" t="str">
            <v>F&amp;E in Bildung</v>
          </cell>
          <cell r="E115" t="str">
            <v>Verwaltung, Betrieb oder Unterstützung angewandter Forschung und experimenteller Entwicklung im Bereich Bildung [Grundlagenforschung siehe Funktion 2810].</v>
          </cell>
        </row>
        <row r="116">
          <cell r="C116" t="str">
            <v>29</v>
          </cell>
          <cell r="D116" t="str">
            <v>Übriges Bildungswesen</v>
          </cell>
        </row>
        <row r="117">
          <cell r="C117" t="str">
            <v>291</v>
          </cell>
          <cell r="D117" t="str">
            <v>Verwaltung</v>
          </cell>
          <cell r="E117" t="str">
            <v xml:space="preserve"> </v>
          </cell>
        </row>
        <row r="118">
          <cell r="C118" t="str">
            <v>2910</v>
          </cell>
          <cell r="D118" t="str">
            <v>Verwaltung</v>
          </cell>
          <cell r="E118" t="str">
            <v>Betrieb oder Unterstützung von Bildung, sowie Koordination und Monitoring aller Schulpolitiken, Pläne, Programmen und Budgets
[Verwaltung der obligatorischen Schule siehe Funktion 2190, Schulliegenschaften siehe Funktion 2170]; Schuldirektionen.</v>
          </cell>
        </row>
        <row r="119">
          <cell r="C119" t="str">
            <v>299</v>
          </cell>
          <cell r="D119" t="str">
            <v>Bildung, n.a.g.</v>
          </cell>
          <cell r="E119" t="str">
            <v xml:space="preserve"> </v>
          </cell>
        </row>
        <row r="120">
          <cell r="C120" t="str">
            <v>2990</v>
          </cell>
          <cell r="D120" t="str">
            <v>Bildung, n.a.g.</v>
          </cell>
          <cell r="E120" t="str">
            <v>Berufsberatung, Schulvereine, Erziehungsvereine, Elternschulung, Erwachsenenbildungskurse, Volkshochschule, hauswirtschaftliche Fortbildungskurse, alle Weiterbildungskurse nach Abschluss der obligatorischen Schulzeit.</v>
          </cell>
        </row>
        <row r="121">
          <cell r="C121" t="str">
            <v>3</v>
          </cell>
          <cell r="D121" t="str">
            <v>KULTUR, SPORT UND FREIZEIT</v>
          </cell>
        </row>
        <row r="122">
          <cell r="C122" t="str">
            <v>31</v>
          </cell>
          <cell r="D122" t="str">
            <v>Kulturerbe</v>
          </cell>
        </row>
        <row r="123">
          <cell r="C123" t="str">
            <v>311</v>
          </cell>
          <cell r="D123" t="str">
            <v>Museen und bildende Kunst</v>
          </cell>
          <cell r="E123" t="str">
            <v xml:space="preserve"> </v>
          </cell>
        </row>
        <row r="124">
          <cell r="C124" t="str">
            <v>3110</v>
          </cell>
          <cell r="D124" t="str">
            <v>Museen und bildende Kunst</v>
          </cell>
          <cell r="E124" t="str">
            <v>Kunstförderung, Ortsmuseum.</v>
          </cell>
        </row>
        <row r="125">
          <cell r="C125" t="str">
            <v>312</v>
          </cell>
          <cell r="D125" t="str">
            <v>Denkmalpflege und Heimatschutz</v>
          </cell>
          <cell r="E125" t="str">
            <v xml:space="preserve"> </v>
          </cell>
        </row>
        <row r="126">
          <cell r="C126" t="str">
            <v>3120</v>
          </cell>
          <cell r="D126" t="str">
            <v>Denkmalpflege und Heimatschutz</v>
          </cell>
          <cell r="E126" t="str">
            <v>Archäologische Untersuchungen, Ausgrabungen, Restaurierungen, Kunstdenkmäler, Burgen und Schlösser, Heimatschutz, Kulturgüterschutz, Erhaltung des Ortsbildes.</v>
          </cell>
        </row>
        <row r="127">
          <cell r="C127" t="str">
            <v>32</v>
          </cell>
          <cell r="D127" t="str">
            <v>Kultur, übrige</v>
          </cell>
        </row>
        <row r="128">
          <cell r="C128" t="str">
            <v>321</v>
          </cell>
          <cell r="D128" t="str">
            <v>Bibliotheken</v>
          </cell>
          <cell r="E128" t="str">
            <v xml:space="preserve"> </v>
          </cell>
        </row>
        <row r="129">
          <cell r="C129" t="str">
            <v>3210</v>
          </cell>
          <cell r="D129" t="str">
            <v>Bibliotheken</v>
          </cell>
          <cell r="E129" t="str">
            <v>Gemeindebibliothek, Lesegesellschaft.</v>
          </cell>
        </row>
        <row r="130">
          <cell r="C130" t="str">
            <v>322</v>
          </cell>
          <cell r="D130" t="str">
            <v>Konzert und Theater</v>
          </cell>
          <cell r="E130" t="str">
            <v xml:space="preserve"> </v>
          </cell>
        </row>
        <row r="131">
          <cell r="C131" t="str">
            <v>3220</v>
          </cell>
          <cell r="D131" t="str">
            <v>Konzert und Theater</v>
          </cell>
          <cell r="E131" t="str">
            <v>Theater, Gesangs-, Theater- und Musikvereine, Zirkus.</v>
          </cell>
        </row>
        <row r="132">
          <cell r="C132" t="str">
            <v>329</v>
          </cell>
          <cell r="D132" t="str">
            <v>Kultur, n.a.g.</v>
          </cell>
          <cell r="E132" t="str">
            <v xml:space="preserve"> </v>
          </cell>
        </row>
        <row r="133">
          <cell r="C133" t="str">
            <v>3290</v>
          </cell>
          <cell r="D133" t="str">
            <v>Kultur, n.a.g.</v>
          </cell>
          <cell r="E133" t="str">
            <v>Kulturpflege, Kulturkommission, Dorfkultur, Dorfgeschichte, Dorfchronist, Kunst- und Trachtenvereine, Beflaggung, Bundesfeier, Dorfschmuck, Stadthalle (sofern keine andere funktionale Zuordnung gegeben ist), Kongresse, Kongresshaus, zoologische oder botan</v>
          </cell>
        </row>
        <row r="134">
          <cell r="C134" t="str">
            <v>33</v>
          </cell>
          <cell r="D134" t="str">
            <v>Medien</v>
          </cell>
        </row>
        <row r="135">
          <cell r="C135" t="str">
            <v>331</v>
          </cell>
          <cell r="D135" t="str">
            <v>Film und Kino</v>
          </cell>
          <cell r="E135" t="str">
            <v xml:space="preserve"> </v>
          </cell>
        </row>
        <row r="136">
          <cell r="C136" t="str">
            <v>3310</v>
          </cell>
          <cell r="D136" t="str">
            <v>Film und Kino</v>
          </cell>
          <cell r="E136" t="str">
            <v>Film, Kino.</v>
          </cell>
        </row>
        <row r="137">
          <cell r="C137" t="str">
            <v>332</v>
          </cell>
          <cell r="D137" t="str">
            <v>Massenmedien</v>
          </cell>
          <cell r="E137" t="str">
            <v>Förderung von kulturellem Material, das für die Verbreitung über Fernsehen, Internet und Radio bestimmt ist; Förderung von Schriftstellern, Verlag von Büchern und Zeitungen, Bücherausstellungen sowie Multimediaproduktion [Druckzentralen der öffentlichen H</v>
          </cell>
        </row>
        <row r="138">
          <cell r="C138" t="str">
            <v>3320</v>
          </cell>
          <cell r="D138" t="str">
            <v>Massenmedien (allgemein)</v>
          </cell>
          <cell r="E138" t="str">
            <v>Förderung von kulturellem Material, das für die Verbreitung über Fernsehen, Internet und Radio bestimmt ist; Förderung von Schriftstellern, Verlag von Büchern und Zeitungen, Bücherausstellungen sowie Multimediaproduktion; Fernsehen, Radio, Presse, Dorfzei</v>
          </cell>
        </row>
        <row r="139">
          <cell r="C139" t="str">
            <v>3321</v>
          </cell>
          <cell r="D139" t="str">
            <v>Antennen- und Kabelanlagen [Gemeindebetrieb]</v>
          </cell>
          <cell r="E139" t="str">
            <v>Bau-, Betriebs- und Unterhaltskosten von eigenen Gemeinschaftsantennenanlagen und Kabelanlagen für Radio und Fernsehen, Beteiligungskosten an gemeinsam betriebenen Anlagen.</v>
          </cell>
        </row>
        <row r="140">
          <cell r="C140" t="str">
            <v>34</v>
          </cell>
          <cell r="D140" t="str">
            <v>Sport und Freizeit</v>
          </cell>
        </row>
        <row r="141">
          <cell r="C141" t="str">
            <v>341</v>
          </cell>
          <cell r="D141" t="str">
            <v>Sport</v>
          </cell>
          <cell r="E141" t="str">
            <v xml:space="preserve"> </v>
          </cell>
        </row>
        <row r="142">
          <cell r="C142" t="str">
            <v>3410</v>
          </cell>
          <cell r="D142" t="str">
            <v>Sport</v>
          </cell>
          <cell r="E142" t="str">
            <v>Bojenfelder, Bootshafen, Sportanlagen, Schwimm- und Hallenbäder, Eisbahnen, Saunabetriebe, Schwimm- und Turnkurse (ohne Schulsport), allgemeine Sportanlässe, Vita-Parcours, Reitwege, Beiträge an Sport- und Schiessvereine [Sporteinrichtungen, die mit Insti</v>
          </cell>
        </row>
        <row r="143">
          <cell r="C143" t="str">
            <v>342</v>
          </cell>
          <cell r="D143" t="str">
            <v>Freizeit</v>
          </cell>
          <cell r="E143" t="str">
            <v xml:space="preserve"> </v>
          </cell>
        </row>
        <row r="144">
          <cell r="C144" t="str">
            <v>3420</v>
          </cell>
          <cell r="D144" t="str">
            <v>Freizeit</v>
          </cell>
          <cell r="E144" t="str">
            <v>Grünzonen, Parkanlagen, Rasen- und Robinsonspielplätze, Wanderwege, Uferwege und Ufergestaltung, Stadtgärtnerei, Familiengärten, Campingplätze, Spielplätze, Ferienheime, Freizeitzentren [zoologische oder botanische Gärten, Aquarien, Waldlehrpfade und ähnl</v>
          </cell>
        </row>
        <row r="145">
          <cell r="C145" t="str">
            <v>35</v>
          </cell>
          <cell r="D145" t="str">
            <v>Kirchen und religiöse Angelegenheiten</v>
          </cell>
        </row>
        <row r="146">
          <cell r="C146" t="str">
            <v>350</v>
          </cell>
          <cell r="D146" t="str">
            <v>Kirchen und religiöse Angelegenheiten</v>
          </cell>
          <cell r="E146" t="str">
            <v>Verwaltung, Betrieb oder Unterstützung von Kirchen und religiösen Angelegenheiten.</v>
          </cell>
        </row>
        <row r="147">
          <cell r="C147" t="str">
            <v>3500</v>
          </cell>
          <cell r="D147" t="str">
            <v>Gemeindeaufbau und Leitung</v>
          </cell>
          <cell r="E147" t="str">
            <v>Kirchenbehörden, Kirchensynode, Pfarreirat, Verwaltung Kirchgemeinde, Pfarreisekretariat, Haushälterin Pfarrer, Hausangestellte.</v>
          </cell>
        </row>
        <row r="148">
          <cell r="C148" t="str">
            <v>3501</v>
          </cell>
          <cell r="D148" t="str">
            <v>Gottesdienst</v>
          </cell>
          <cell r="E148" t="str">
            <v>Pfarrer, Vikare, Aushilfen, Pastoralassistentin, Beiträge von anderen Gemeinden für die seelsorgerische Betreuung, Religionsbücher, Kultusgegenstände (zu 100% zuteilbare Sachkosten), Beiträge an Fremdsprachigenseelsorge.</v>
          </cell>
        </row>
        <row r="149">
          <cell r="C149" t="str">
            <v>3502</v>
          </cell>
          <cell r="D149" t="str">
            <v>Diakonie</v>
          </cell>
          <cell r="E149" t="str">
            <v>Sozialarbeiter, Spitalseelsorge, Gefängnisseelsorge, Gemeindehelfer, Altersbetreuung, Jugendgruppen, Pfarreianlässe, Beiträge Entwicklungshilfe etc., Beiträge Paarberatung etc.</v>
          </cell>
        </row>
        <row r="150">
          <cell r="C150" t="str">
            <v>3503</v>
          </cell>
          <cell r="D150" t="str">
            <v>Religiöse Bildung</v>
          </cell>
          <cell r="E150" t="str">
            <v>Katechetinnen, HGU, Unterrichtsmaterial, Beiträge an Schulen, Beiträge an PAZ, Beiträge Kindergarten.</v>
          </cell>
        </row>
        <row r="151">
          <cell r="C151" t="str">
            <v>3504</v>
          </cell>
          <cell r="D151" t="str">
            <v>Kultur</v>
          </cell>
          <cell r="E151" t="str">
            <v>Chorleiter, Organisten, Musiker, Noten etc.</v>
          </cell>
        </row>
        <row r="152">
          <cell r="C152" t="str">
            <v>3506</v>
          </cell>
          <cell r="D152" t="str">
            <v>Kirchliche Liegenschaften</v>
          </cell>
          <cell r="E152" t="str">
            <v>Kirchen, Pfarrhäuser, Pfarreizentren, Kirchgemeindehäuser.</v>
          </cell>
        </row>
        <row r="153">
          <cell r="C153" t="str">
            <v>38</v>
          </cell>
          <cell r="D153" t="str">
            <v>F&amp;E in Kultur, Sport und Freizeit, Kirche</v>
          </cell>
        </row>
        <row r="154">
          <cell r="C154" t="str">
            <v>381</v>
          </cell>
          <cell r="D154" t="str">
            <v>F&amp;E in Kultur und Medien</v>
          </cell>
          <cell r="E154" t="str">
            <v xml:space="preserve"> </v>
          </cell>
        </row>
        <row r="155">
          <cell r="C155" t="str">
            <v>3810</v>
          </cell>
          <cell r="D155" t="str">
            <v>F&amp;E in Kultur und Medien</v>
          </cell>
          <cell r="E155" t="str">
            <v>Verwaltung, Betrieb oder Unterstützung angewandter Forschung und experimenteller Entwicklung im Bereich Kultur und Medien [Grundlagenforschung siehe Funktion 2810].</v>
          </cell>
        </row>
        <row r="156">
          <cell r="C156" t="str">
            <v>382</v>
          </cell>
          <cell r="D156" t="str">
            <v>F&amp;E in Sport und Freizeit, Kirche</v>
          </cell>
          <cell r="E156" t="str">
            <v xml:space="preserve"> </v>
          </cell>
        </row>
        <row r="157">
          <cell r="C157" t="str">
            <v>3820</v>
          </cell>
          <cell r="D157" t="str">
            <v>F&amp;E in Sport und Freizeit, Kirche</v>
          </cell>
          <cell r="E157" t="str">
            <v>Verwaltung, Betrieb oder Unterstützung angewandter Forschung und experimenteller Entwicklung im Bereich Sport, Freizeitgestaltung und Religion [Grundlagenforschung siehe Funktion 2810].</v>
          </cell>
        </row>
        <row r="158">
          <cell r="C158" t="str">
            <v>4</v>
          </cell>
          <cell r="D158" t="str">
            <v>GESUNDHEIT</v>
          </cell>
        </row>
        <row r="159">
          <cell r="C159" t="str">
            <v>41</v>
          </cell>
          <cell r="D159" t="str">
            <v>Spitäler, Kranken- und Pflegeheime</v>
          </cell>
        </row>
        <row r="160">
          <cell r="C160" t="str">
            <v>411</v>
          </cell>
          <cell r="D160" t="str">
            <v>Spitäler</v>
          </cell>
          <cell r="E160" t="str">
            <v xml:space="preserve"> </v>
          </cell>
        </row>
        <row r="161">
          <cell r="C161" t="str">
            <v>4110</v>
          </cell>
          <cell r="D161" t="str">
            <v>Spitäler</v>
          </cell>
          <cell r="E161" t="str">
            <v>Bau, Betrieb, Unterhalt oder Unterstützung von Anstalten, die der stationären Behandlung akuter Krankheiten oder der stationären Durchführung von Massnahmen der medizinischen Rehabilitation dienen; Spitäler, Krankenhäuser, Sockelbeiträge.</v>
          </cell>
        </row>
        <row r="162">
          <cell r="C162" t="str">
            <v>412</v>
          </cell>
          <cell r="D162" t="str">
            <v>Alters-, Kranken- und Pflegeheime</v>
          </cell>
          <cell r="E162" t="str">
            <v xml:space="preserve"> </v>
          </cell>
        </row>
        <row r="163">
          <cell r="C163" t="str">
            <v>4120</v>
          </cell>
          <cell r="D163" t="str">
            <v>Alters-, Kranken- und Pflegeheime</v>
          </cell>
          <cell r="E163" t="str">
            <v>Bau, Betrieb, Unterhalt oder Unterstützung von Institutionen mit 24-Stunden-Betrieb, in denen Personen zur stationären Behandlung oder Betreuung aufgenommen werden. Die Einweisung kann aus medizinischen und/oder sozialen Gründen erfolgen und ist in der Re</v>
          </cell>
        </row>
        <row r="164">
          <cell r="C164" t="str">
            <v>413</v>
          </cell>
          <cell r="D164" t="str">
            <v>Psychiatrische Kliniken</v>
          </cell>
          <cell r="E164" t="str">
            <v xml:space="preserve"> </v>
          </cell>
        </row>
        <row r="165">
          <cell r="C165" t="str">
            <v>4130</v>
          </cell>
          <cell r="D165" t="str">
            <v>Psychiatrische Kliniken</v>
          </cell>
          <cell r="E165" t="str">
            <v>Bau, Betrieb, Unterhalt oder Unterstützung von Spitäler oder Kliniken, welche sich auf den medizinischen Fachbereich der Psychiatrie spezialisiert haben; Psychiatrische Kliniken, Kinderpsychiatrie.</v>
          </cell>
        </row>
        <row r="166">
          <cell r="C166" t="str">
            <v>42</v>
          </cell>
          <cell r="D166" t="str">
            <v>Ambulante Krankenpflege</v>
          </cell>
        </row>
        <row r="167">
          <cell r="C167" t="str">
            <v>421</v>
          </cell>
          <cell r="D167" t="str">
            <v>Ambulante Krankenpflege</v>
          </cell>
          <cell r="E167" t="str">
            <v xml:space="preserve"> </v>
          </cell>
        </row>
        <row r="168">
          <cell r="C168" t="str">
            <v>4210</v>
          </cell>
          <cell r="D168" t="str">
            <v>Ambulante Krankenpflege</v>
          </cell>
          <cell r="E168" t="str">
            <v>Spitalexterne Krankenpflege (Spitex), Krankenmobilien, Hauspflege, Hebammen, Mütterberatung, Samaritervereine, Schweizerisches Rotes Kreuz.</v>
          </cell>
        </row>
        <row r="169">
          <cell r="C169" t="str">
            <v>422</v>
          </cell>
          <cell r="D169" t="str">
            <v>Rettungsdienste</v>
          </cell>
          <cell r="E169" t="str">
            <v xml:space="preserve"> </v>
          </cell>
        </row>
        <row r="170">
          <cell r="C170" t="str">
            <v>4220</v>
          </cell>
          <cell r="D170" t="str">
            <v>Rettungsdienste</v>
          </cell>
          <cell r="E170" t="str">
            <v>Ambulanzen, Sanitätspolizei, Rettungsflugwacht, Seerettungsdienst.</v>
          </cell>
        </row>
        <row r="171">
          <cell r="C171" t="str">
            <v>43</v>
          </cell>
          <cell r="D171" t="str">
            <v>Gesundheitsprävention</v>
          </cell>
        </row>
        <row r="172">
          <cell r="C172" t="str">
            <v>431</v>
          </cell>
          <cell r="D172" t="str">
            <v>Alkohol- und Drogenmissbrauch</v>
          </cell>
          <cell r="E172" t="str">
            <v xml:space="preserve"> </v>
          </cell>
        </row>
        <row r="173">
          <cell r="C173" t="str">
            <v>4310</v>
          </cell>
          <cell r="D173" t="str">
            <v>Alkohol- und Drogenmissbrauch</v>
          </cell>
          <cell r="E173" t="str">
            <v>Prophylaktische und therapeutische Massnahmen; Suchtprävention, Alkohol- und Drogenprävention, Drogenstation, Entziehungsanstalten, therapeutische Wohngemeinschaften [Soziale Unterstützung von Alkohol- und Drogenabhängigen siehe Funktion 5720].</v>
          </cell>
        </row>
        <row r="174">
          <cell r="C174" t="str">
            <v>432</v>
          </cell>
          <cell r="D174" t="str">
            <v>Krankheitsbekämpfung, übrige</v>
          </cell>
          <cell r="E174" t="str">
            <v xml:space="preserve"> </v>
          </cell>
        </row>
        <row r="175">
          <cell r="C175" t="str">
            <v>4320</v>
          </cell>
          <cell r="D175" t="str">
            <v>Krankheitsbekämpfung, übrige</v>
          </cell>
          <cell r="E175" t="str">
            <v>Krankheitsbekämpfung, Impfungen, Schirmbildaktionen, Beitragsleistungen an Institutionen wie Rheumaliga, Krebsliga usw.</v>
          </cell>
        </row>
        <row r="176">
          <cell r="C176" t="str">
            <v>433</v>
          </cell>
          <cell r="D176" t="str">
            <v>Schulgesundheitsdienst</v>
          </cell>
          <cell r="E176" t="str">
            <v xml:space="preserve"> </v>
          </cell>
        </row>
        <row r="177">
          <cell r="C177" t="str">
            <v>4330</v>
          </cell>
          <cell r="D177" t="str">
            <v>Schulgesundheitsdienst</v>
          </cell>
          <cell r="E177" t="str">
            <v>Ärztliche Untersuchungen von Schulkindern, Schularzt, Schulzahnarzt, Schulapotheke, Schulhygiene, Dentalhygiene, Schulzahnklinik.</v>
          </cell>
        </row>
        <row r="178">
          <cell r="C178" t="str">
            <v>434</v>
          </cell>
          <cell r="D178" t="str">
            <v>Lebensmittelkontrolle</v>
          </cell>
          <cell r="E178" t="str">
            <v xml:space="preserve"> </v>
          </cell>
        </row>
        <row r="179">
          <cell r="C179" t="str">
            <v>4340</v>
          </cell>
          <cell r="D179" t="str">
            <v>Lebensmittelkontrolle</v>
          </cell>
          <cell r="E179" t="str">
            <v>Fleischschau, Pilzkontrolle, Lebensmittel- und Trinkwasseruntersuchungen, Lebensmittelinspektor.</v>
          </cell>
        </row>
        <row r="180">
          <cell r="C180" t="str">
            <v>48</v>
          </cell>
          <cell r="D180" t="str">
            <v>F&amp;E in Gesundheit</v>
          </cell>
        </row>
        <row r="181">
          <cell r="C181" t="str">
            <v>480</v>
          </cell>
          <cell r="D181" t="str">
            <v>F&amp;E in Gesundheit</v>
          </cell>
          <cell r="E181" t="str">
            <v xml:space="preserve"> </v>
          </cell>
        </row>
        <row r="182">
          <cell r="C182" t="str">
            <v>4800</v>
          </cell>
          <cell r="D182" t="str">
            <v>F&amp;E in Gesundheit</v>
          </cell>
          <cell r="E182" t="str">
            <v>Verwaltung, Betrieb oder Unterstützung angewandter Forschung und experimenteller Entwicklung im Bereich des Gesundheitswesens; Labors, die mit der Feststellung der Ursachen von Krankheiten beschäftigt sind.</v>
          </cell>
        </row>
        <row r="183">
          <cell r="C183" t="str">
            <v>49</v>
          </cell>
          <cell r="D183" t="str">
            <v>Gesundheitswesen, n.a.g.</v>
          </cell>
        </row>
        <row r="184">
          <cell r="C184" t="str">
            <v>490</v>
          </cell>
          <cell r="D184" t="str">
            <v>Gesundheitswesen, n.a.g.</v>
          </cell>
          <cell r="E184" t="str">
            <v xml:space="preserve"> </v>
          </cell>
        </row>
        <row r="185">
          <cell r="C185" t="str">
            <v>4900</v>
          </cell>
          <cell r="D185" t="str">
            <v>Gesundheitswesen, n.a.g.</v>
          </cell>
          <cell r="E185" t="str">
            <v>Desinfektionen, Hygienemassnahmen, Gesundheitskommission, Gesundheitsbehörde, Gesundheitsberatung, ärztlicher Notfalldienst, Krankentransporte.</v>
          </cell>
        </row>
        <row r="186">
          <cell r="C186" t="str">
            <v>5</v>
          </cell>
          <cell r="D186" t="str">
            <v>SOZIALE SICHERHEIT</v>
          </cell>
        </row>
        <row r="187">
          <cell r="C187" t="str">
            <v>51</v>
          </cell>
          <cell r="D187" t="str">
            <v>Krankheit und Unfall</v>
          </cell>
        </row>
        <row r="188">
          <cell r="C188" t="str">
            <v>511</v>
          </cell>
          <cell r="D188" t="str">
            <v>Krankenversicherung</v>
          </cell>
          <cell r="E188" t="str">
            <v xml:space="preserve"> </v>
          </cell>
        </row>
        <row r="189">
          <cell r="C189" t="str">
            <v>5110</v>
          </cell>
          <cell r="D189" t="str">
            <v>Krankenversicherung</v>
          </cell>
          <cell r="E189" t="str">
            <v>Verwaltungsaufwand für die Prämienverbilligung der Krankenversicherung.</v>
          </cell>
        </row>
        <row r="190">
          <cell r="C190" t="str">
            <v>512</v>
          </cell>
          <cell r="D190" t="str">
            <v>Prämienverbilligungen</v>
          </cell>
          <cell r="E190" t="str">
            <v xml:space="preserve"> </v>
          </cell>
        </row>
        <row r="191">
          <cell r="C191" t="str">
            <v>5120</v>
          </cell>
          <cell r="D191" t="str">
            <v>Prämienverbilligungen</v>
          </cell>
          <cell r="E191" t="str">
            <v>Beiträge zur Verbilligung von Prämien der obligatorischen Kranken- und Unfallversicherung; Krankenkassen-Prämienverbilligungen, Krankenkassenbeiträge für Bedürftige, Beiträge an Krankenkassen aufgrund von Verlustscheinen.</v>
          </cell>
        </row>
        <row r="192">
          <cell r="C192" t="str">
            <v>513</v>
          </cell>
          <cell r="D192" t="str">
            <v>Unfallversicherungen</v>
          </cell>
          <cell r="E192" t="str">
            <v xml:space="preserve"> </v>
          </cell>
        </row>
        <row r="193">
          <cell r="C193" t="str">
            <v>5130</v>
          </cell>
          <cell r="D193" t="str">
            <v>Unfallversicherungen</v>
          </cell>
          <cell r="E193" t="str">
            <v>Verwaltung, Betrieb oder Unterstützung gemäss Bundesgesetz vom 20. März 1981 über die Unfallversicherung (UVG) {ohne Arbeitgeberbeiträge}; Unfallversicherung.</v>
          </cell>
        </row>
        <row r="194">
          <cell r="C194" t="str">
            <v>514</v>
          </cell>
          <cell r="D194" t="str">
            <v>Militärversicherung</v>
          </cell>
          <cell r="E194" t="str">
            <v xml:space="preserve"> </v>
          </cell>
        </row>
        <row r="195">
          <cell r="C195" t="str">
            <v>5140</v>
          </cell>
          <cell r="D195" t="str">
            <v>Militärversicherung</v>
          </cell>
          <cell r="E195" t="str">
            <v>Verwaltung, Betrieb oder Unterstützung gemäss Bundesgesetz vom 19. Juni 1992 über die Militärversicherung (MVG); Militärversicherung.</v>
          </cell>
        </row>
        <row r="196">
          <cell r="C196" t="str">
            <v>52</v>
          </cell>
          <cell r="D196" t="str">
            <v>Invalidität</v>
          </cell>
        </row>
        <row r="197">
          <cell r="C197" t="str">
            <v>521</v>
          </cell>
          <cell r="D197" t="str">
            <v>Invalidenversicherung</v>
          </cell>
          <cell r="E197" t="str">
            <v xml:space="preserve"> </v>
          </cell>
        </row>
        <row r="198">
          <cell r="C198" t="str">
            <v>5210</v>
          </cell>
          <cell r="D198" t="str">
            <v>Invalidenversicherung</v>
          </cell>
          <cell r="E198" t="str">
            <v>Verwaltung, Betrieb oder Unterstützung gemäss Bundesgesetz vom 19. Juni 1959 über die Invalidenversicherung (IVG); Beiträge der öffentlichen Hand (ohne Arbeitgeberbeiträge); IV.</v>
          </cell>
        </row>
        <row r="199">
          <cell r="C199" t="str">
            <v>522</v>
          </cell>
          <cell r="D199" t="str">
            <v>Ergänzungsleistungen IV</v>
          </cell>
          <cell r="E199" t="str">
            <v xml:space="preserve"> </v>
          </cell>
        </row>
        <row r="200">
          <cell r="C200" t="str">
            <v>5220</v>
          </cell>
          <cell r="D200" t="str">
            <v>Ergänzungsleistungen IV</v>
          </cell>
          <cell r="E200" t="str">
            <v>Ergänzungsleistungen zur IV (ohne Krankenkassenprämien).</v>
          </cell>
        </row>
        <row r="201">
          <cell r="C201" t="str">
            <v>523</v>
          </cell>
          <cell r="D201" t="str">
            <v>Invalidenheime</v>
          </cell>
          <cell r="E201" t="str">
            <v xml:space="preserve"> </v>
          </cell>
        </row>
        <row r="202">
          <cell r="C202" t="str">
            <v>5230</v>
          </cell>
          <cell r="D202" t="str">
            <v>Invalidenheime</v>
          </cell>
          <cell r="E202" t="str">
            <v>Bau, Betrieb, Unterhalt oder Unterstützung von Einrichtungen für die Unterbringung, Beschäftigung, Betreuung und Förderung von invaliden Menschen; Invalidenheime, Eingliederungsstätten, geschützte Werkstätten, Beiträge an Blindenheime und -vereine, Beiträ</v>
          </cell>
        </row>
        <row r="203">
          <cell r="C203" t="str">
            <v>524</v>
          </cell>
          <cell r="D203" t="str">
            <v>Leistungen an Invalide</v>
          </cell>
          <cell r="E203" t="str">
            <v xml:space="preserve"> </v>
          </cell>
        </row>
        <row r="204">
          <cell r="C204" t="str">
            <v>5240</v>
          </cell>
          <cell r="D204" t="str">
            <v>Leistungen an Invalide</v>
          </cell>
          <cell r="E204" t="str">
            <v>Leistungen an Invalide (soweit keine Zuordnung zu Funktionen 5210 bis 5230 gegeben ist), Invalidenfürsorge.</v>
          </cell>
        </row>
        <row r="205">
          <cell r="C205" t="str">
            <v>53</v>
          </cell>
          <cell r="D205" t="str">
            <v>Alter + Hinterlassene</v>
          </cell>
        </row>
        <row r="206">
          <cell r="C206" t="str">
            <v>531</v>
          </cell>
          <cell r="D206" t="str">
            <v>Alters- und Hinterlassenenversicherung AHV</v>
          </cell>
          <cell r="E206" t="str">
            <v xml:space="preserve"> </v>
          </cell>
        </row>
        <row r="207">
          <cell r="C207" t="str">
            <v>5310</v>
          </cell>
          <cell r="D207" t="str">
            <v>Alters- und Hinterlassenenversicherung AHV</v>
          </cell>
          <cell r="E207" t="str">
            <v>AHV-Zweigstelle der Gemeinde, AHV-Beiträge der öffentlichen Hand (ohne Arbeitgeberbeiträge), AHV-Beiträge für Nichterwerbstätige.</v>
          </cell>
        </row>
        <row r="208">
          <cell r="C208" t="str">
            <v>532</v>
          </cell>
          <cell r="D208" t="str">
            <v>Ergänzungsleistungen AHV</v>
          </cell>
          <cell r="E208" t="str">
            <v xml:space="preserve"> </v>
          </cell>
        </row>
        <row r="209">
          <cell r="C209" t="str">
            <v>5320</v>
          </cell>
          <cell r="D209" t="str">
            <v>Ergänzungsleistungen AHV</v>
          </cell>
          <cell r="E209" t="str">
            <v>Ergänzungsleistungen zur AHV (ohne Krankenkassenprämien).</v>
          </cell>
        </row>
        <row r="210">
          <cell r="C210" t="str">
            <v>533</v>
          </cell>
          <cell r="D210" t="str">
            <v>Leistungen an Pensionierte</v>
          </cell>
          <cell r="E210" t="str">
            <v xml:space="preserve"> </v>
          </cell>
        </row>
        <row r="211">
          <cell r="C211" t="str">
            <v>5330</v>
          </cell>
          <cell r="D211" t="str">
            <v>Leistungen an Pensionierte</v>
          </cell>
          <cell r="E211" t="str">
            <v>Ruhegehälter, Pensionsleistungen, Überbrückungsrenten, Teuerungszulagen für Pensionierte.</v>
          </cell>
        </row>
        <row r="212">
          <cell r="C212" t="str">
            <v>534</v>
          </cell>
          <cell r="D212" t="str">
            <v>Alterswohnungen</v>
          </cell>
          <cell r="E212" t="str">
            <v xml:space="preserve"> </v>
          </cell>
        </row>
        <row r="213">
          <cell r="C213" t="str">
            <v>5340</v>
          </cell>
          <cell r="D213" t="str">
            <v>Alterswohnungen</v>
          </cell>
          <cell r="E213" t="str">
            <v>Alterswohnungen (ohne Pflegeangebot); [Pflegeheime und Altersheime siehe Funktion 4120].</v>
          </cell>
        </row>
        <row r="214">
          <cell r="C214" t="str">
            <v>535</v>
          </cell>
          <cell r="D214" t="str">
            <v>Leistungen an das Alter</v>
          </cell>
          <cell r="E214" t="str">
            <v xml:space="preserve"> </v>
          </cell>
        </row>
        <row r="215">
          <cell r="C215" t="str">
            <v>5350</v>
          </cell>
          <cell r="D215" t="str">
            <v>Leistungen an das Alter</v>
          </cell>
          <cell r="E215" t="str">
            <v>Dienstleistungen und Beiträge für das Alter (soweit keine Zuordnung zu Funktionen 5310 bis 5340 gegeben ist), Stiftung für das Alter, Pro Senectute usw.</v>
          </cell>
        </row>
        <row r="216">
          <cell r="C216" t="str">
            <v>54</v>
          </cell>
          <cell r="D216" t="str">
            <v>Familie und Jugend</v>
          </cell>
        </row>
        <row r="217">
          <cell r="C217" t="str">
            <v>541</v>
          </cell>
          <cell r="D217" t="str">
            <v>Familienzulagen</v>
          </cell>
          <cell r="E217" t="str">
            <v xml:space="preserve"> </v>
          </cell>
        </row>
        <row r="218">
          <cell r="C218" t="str">
            <v>5410</v>
          </cell>
          <cell r="D218" t="str">
            <v>Familienzulagen</v>
          </cell>
          <cell r="E218" t="str">
            <v>Familienzulagen gemäss Bundes- und kantonaler Gesetzgebung [Mutterschaftsversicherung siehe Funktion 5420; Familienzulagen in der Landwirtschaft siehe Funktion 8170]; Familienausgleichskassen, Familienzulagen.</v>
          </cell>
        </row>
        <row r="219">
          <cell r="C219" t="str">
            <v>542</v>
          </cell>
          <cell r="D219" t="str">
            <v>Mutterschaftsversicherung</v>
          </cell>
          <cell r="E219" t="str">
            <v xml:space="preserve"> </v>
          </cell>
        </row>
        <row r="220">
          <cell r="C220" t="str">
            <v>5420</v>
          </cell>
          <cell r="D220" t="str">
            <v>Mutterschaftsversicherung</v>
          </cell>
          <cell r="E220" t="str">
            <v>Verwaltung, Betrieb oder Unterstützung gemäss Bundesgesetz vom 25. September 1952 über den Erwerbsersatz für Dienstleistende und bei Mutterschaft (Erwerbsersatzgesetz, EOG) sowie kantonalen Gesetzen; Mutterschaftsversicherung.</v>
          </cell>
        </row>
        <row r="221">
          <cell r="C221" t="str">
            <v>543</v>
          </cell>
          <cell r="D221" t="str">
            <v>Alimentenbevorschussung und -inkasso</v>
          </cell>
          <cell r="E221" t="str">
            <v xml:space="preserve"> </v>
          </cell>
        </row>
        <row r="222">
          <cell r="C222" t="str">
            <v>5430</v>
          </cell>
          <cell r="D222" t="str">
            <v>Alimentenbevorschussung und -inkasso</v>
          </cell>
          <cell r="E222" t="str">
            <v>Alimentenbevorschussungen, Alimenteninkasso.</v>
          </cell>
        </row>
        <row r="223">
          <cell r="C223" t="str">
            <v>544</v>
          </cell>
          <cell r="D223" t="str">
            <v>Jugendschutz</v>
          </cell>
          <cell r="E223" t="str">
            <v>Massnahmen zum Schutz der Kinder und Jugendlichen.</v>
          </cell>
        </row>
        <row r="224">
          <cell r="C224" t="str">
            <v>5440</v>
          </cell>
          <cell r="D224" t="str">
            <v>Jugendschutz (allgemein)</v>
          </cell>
          <cell r="E224" t="str">
            <v>Jugendämter, Jugendsekretariate, Jugendfürsorge, Pro Juventute, Beitragsleistungen an solche Institutionen.</v>
          </cell>
        </row>
        <row r="225">
          <cell r="C225" t="str">
            <v>5441</v>
          </cell>
          <cell r="D225" t="str">
            <v>Kinder- und Jugendheime</v>
          </cell>
          <cell r="E225" t="str">
            <v>Kinder- und Jugendheime, Waisenhäuser, Erziehungsheime, Bau, Betrieb und Unterhalt von gemeindeeigenen Heimen sowie Beitragsleistungen an solche.</v>
          </cell>
        </row>
        <row r="226">
          <cell r="C226" t="str">
            <v>545</v>
          </cell>
          <cell r="D226" t="str">
            <v>Leistungen an Familien</v>
          </cell>
          <cell r="E226" t="str">
            <v xml:space="preserve"> </v>
          </cell>
        </row>
        <row r="227">
          <cell r="C227" t="str">
            <v>5450</v>
          </cell>
          <cell r="D227" t="str">
            <v>Leistungen an Familien (allgemein)</v>
          </cell>
          <cell r="E227" t="str">
            <v>Eheberatung, Familienberatung, Familienschutz, Familienhilfe, Beiträge für die Betreuung von Kleinkindern.</v>
          </cell>
        </row>
        <row r="228">
          <cell r="C228" t="str">
            <v>5451</v>
          </cell>
          <cell r="D228" t="str">
            <v>Kinderkrippen und Kinderhorte</v>
          </cell>
          <cell r="E228" t="str">
            <v>Professionell geführte Betreuungseinrichtungen für Kinder, Beitragsleistungen an solche Institutionen; Spielgruppen [Tagesbetreuung, die mit dem Bereich Bildung verbunden ist, siehe Funktion 2180].</v>
          </cell>
        </row>
        <row r="229">
          <cell r="C229" t="str">
            <v>55</v>
          </cell>
          <cell r="D229" t="str">
            <v>Arbeitslosigkeit</v>
          </cell>
        </row>
        <row r="230">
          <cell r="C230" t="str">
            <v>551</v>
          </cell>
          <cell r="D230" t="str">
            <v>Arbeitslosenversicherung</v>
          </cell>
          <cell r="E230" t="str">
            <v xml:space="preserve"> </v>
          </cell>
        </row>
        <row r="231">
          <cell r="C231" t="str">
            <v>5510</v>
          </cell>
          <cell r="D231" t="str">
            <v>Arbeitslosenversicherung</v>
          </cell>
          <cell r="E231" t="str">
            <v>Verwaltung, Betrieb oder Unterstützung gemäss Bundesgesetz vom 25. Juni 1982 über die obligatorische Arbeitslosenversicherung und die Insolvenzentschädigung (Arbeitslosenversicherungsgesetz, AVIG); Beiträge der öffentlichen Hand (ohne Arbeitgeberbeiträge)</v>
          </cell>
        </row>
        <row r="232">
          <cell r="C232" t="str">
            <v>552</v>
          </cell>
          <cell r="D232" t="str">
            <v>Leistungen an Arbeitslose</v>
          </cell>
          <cell r="E232" t="str">
            <v xml:space="preserve"> </v>
          </cell>
        </row>
        <row r="233">
          <cell r="C233" t="str">
            <v>5520</v>
          </cell>
          <cell r="D233" t="str">
            <v>Leistungen an Arbeitslose</v>
          </cell>
          <cell r="E233" t="str">
            <v>Individuelle Leistungen an Arbeitslose; Arbeitslosenfürsorge, Arbeitslosenunterstützungen, Soziallöhne, Anschlusstaggelder.</v>
          </cell>
        </row>
        <row r="234">
          <cell r="C234" t="str">
            <v>559</v>
          </cell>
          <cell r="D234" t="str">
            <v>Arbeitslosigkeit, n.a.g.</v>
          </cell>
          <cell r="E234" t="str">
            <v xml:space="preserve"> </v>
          </cell>
        </row>
        <row r="235">
          <cell r="C235" t="str">
            <v>5590</v>
          </cell>
          <cell r="D235" t="str">
            <v>Arbeitslosigkeit, n.a.g.</v>
          </cell>
          <cell r="E235" t="str">
            <v>Verwaltung und Dienstleistungen im Bereich der Arbeitslosigkeit nicht anderweitig genannt; Arbeitsämter, regionale Arbeitsvermittlungszentren, Arbeitsbeschaffung, Arbeitsvermittlung, Arbeitsmarktliche Massnahmen, Integrations- und Arbeitsprogramme für Arb</v>
          </cell>
        </row>
        <row r="236">
          <cell r="C236" t="str">
            <v>56</v>
          </cell>
          <cell r="D236" t="str">
            <v>Sozialer Wohnungsbau</v>
          </cell>
        </row>
        <row r="237">
          <cell r="C237" t="str">
            <v>560</v>
          </cell>
          <cell r="D237" t="str">
            <v>Sozialer Wohnungsbau</v>
          </cell>
          <cell r="E237" t="str">
            <v xml:space="preserve"> </v>
          </cell>
        </row>
        <row r="238">
          <cell r="C238" t="str">
            <v>5600</v>
          </cell>
          <cell r="D238" t="str">
            <v>Sozialer Wohnungsbau</v>
          </cell>
          <cell r="E238" t="str">
            <v>Verwaltung, Bau, Unterhalt und Betrieb von Sozialwohnungen; Unterstützungen in Form von Leistungen wie z.B. Mietzinszuschüsse, Wohnungsfürsorge [Wohnbauförderung siehe Funktion 7900].</v>
          </cell>
        </row>
        <row r="239">
          <cell r="C239" t="str">
            <v>57</v>
          </cell>
          <cell r="D239" t="str">
            <v>Sozialhilfe und Asylwesen</v>
          </cell>
        </row>
        <row r="240">
          <cell r="C240" t="str">
            <v>571</v>
          </cell>
          <cell r="D240" t="str">
            <v>Beihilfen</v>
          </cell>
          <cell r="E240" t="str">
            <v xml:space="preserve"> </v>
          </cell>
        </row>
        <row r="241">
          <cell r="C241" t="str">
            <v>5710</v>
          </cell>
          <cell r="D241" t="str">
            <v>Beihilfen</v>
          </cell>
          <cell r="E241" t="str">
            <v>Kantonale Beihilfen zu AHV/IV, kantonal-rechtliche Zuschüsse, Altersbeihilfen, Gemeindezuschüsse zu den kantonalen Beihilfen (ohne Krankenkassenprämien).</v>
          </cell>
        </row>
        <row r="242">
          <cell r="C242" t="str">
            <v>572</v>
          </cell>
          <cell r="D242" t="str">
            <v>Wirtschaftliche Hilfe</v>
          </cell>
        </row>
        <row r="243">
          <cell r="C243" t="str">
            <v>5720</v>
          </cell>
          <cell r="D243" t="str">
            <v>Gesetzliche wirtschaftliche Hilfe</v>
          </cell>
          <cell r="E243" t="str">
            <v>Unterstützung gemäss kantonaler Sozialhilfegesetzgebung; wirtschaftliche Hilfe an Kantonsbürger, an übrige Schweizerbürger sowie an Ausländer, Rückführungskosten, ausgesteuerte Arbeitslose (die Führung von Personenkonten ist mit Laufnummern möglich).</v>
          </cell>
        </row>
        <row r="244">
          <cell r="C244" t="str">
            <v>5721</v>
          </cell>
          <cell r="D244" t="str">
            <v>Freiwillige wirtschaftliche Hilfe</v>
          </cell>
          <cell r="E244" t="str">
            <v>Freiwillige wirtschaftliche Hilfe an Kantonsbürger, an übrige Schweizerbürger sowie an Ausländer, Rückführungskosten.</v>
          </cell>
        </row>
        <row r="245">
          <cell r="C245" t="str">
            <v>573</v>
          </cell>
          <cell r="D245" t="str">
            <v>Asylwesen</v>
          </cell>
          <cell r="E245" t="str">
            <v xml:space="preserve"> </v>
          </cell>
        </row>
        <row r="246">
          <cell r="C246" t="str">
            <v>5730</v>
          </cell>
          <cell r="D246" t="str">
            <v>Asylwesen</v>
          </cell>
          <cell r="E246" t="str">
            <v>Dienstleistungen oder Unterstützung im Bereich des Asyl- und Flüchtlingswesens; Asylbewerberbetreuung, Flüchtlingshilfe, Integrationsförderung, Besoldung an Betreuer, Miete von Unterkünften, Beiträge an Asylbewerber, Rückführungskosten.</v>
          </cell>
        </row>
        <row r="247">
          <cell r="C247" t="str">
            <v>579</v>
          </cell>
          <cell r="D247" t="str">
            <v>Fürsorge, n.a.g.</v>
          </cell>
          <cell r="E247" t="str">
            <v xml:space="preserve"> </v>
          </cell>
        </row>
        <row r="248">
          <cell r="C248" t="str">
            <v>5790</v>
          </cell>
          <cell r="D248" t="str">
            <v>Fürsorge, n.a.g.</v>
          </cell>
          <cell r="E248" t="str">
            <v>Aufgaben im Bereich Fürsorge, die keiner spezifischen Funktion zugeordnet werden können; Fürsorgebehörde, Fürsorgekommission, Fürsorgesekretariat, Sozialdienst, Sozialkommission, gemeinnützige Gesellschaften, Verbilligungsaktionen, Winterhilfe, Mahlzeiten</v>
          </cell>
        </row>
        <row r="249">
          <cell r="C249" t="str">
            <v>58</v>
          </cell>
          <cell r="D249" t="str">
            <v>F&amp;E in soziale Sicherheit</v>
          </cell>
        </row>
        <row r="250">
          <cell r="C250" t="str">
            <v>580</v>
          </cell>
          <cell r="D250" t="str">
            <v>F&amp;E in soziale Sicherheit</v>
          </cell>
          <cell r="E250" t="str">
            <v xml:space="preserve"> </v>
          </cell>
        </row>
        <row r="251">
          <cell r="C251" t="str">
            <v>5800</v>
          </cell>
          <cell r="D251" t="str">
            <v>F&amp;E in soziale Sicherheit</v>
          </cell>
          <cell r="E251" t="str">
            <v>Verwaltung, Betrieb oder Unterstützung angewandter Forschung und experimenteller Entwicklung im Bereich soziale Sicherheit [Grundlagenforschung siehe Funktion 2810].</v>
          </cell>
        </row>
        <row r="252">
          <cell r="C252" t="str">
            <v>59</v>
          </cell>
          <cell r="D252" t="str">
            <v>Soziale Wohlfahrt, n.a.g.</v>
          </cell>
        </row>
        <row r="253">
          <cell r="C253" t="str">
            <v>591</v>
          </cell>
          <cell r="D253" t="str">
            <v>Erwerbsersatzordnung EO</v>
          </cell>
          <cell r="E253" t="str">
            <v xml:space="preserve"> </v>
          </cell>
        </row>
        <row r="254">
          <cell r="C254" t="str">
            <v>5910</v>
          </cell>
          <cell r="D254" t="str">
            <v>Erwerbsersatzordnung EO</v>
          </cell>
          <cell r="E254" t="str">
            <v>Verwaltung, Betrieb oder Unterstützung gemäss Bundesgesetz vom 25. September 1952 über den Erwerbsersatz für Dienstleistende und bei Mutterschaft (Erwerbsersatzgesetz, EOG); Beiträge der öffentlichen Hand (ohne Arbeitgeberbeiträge); Erwerbsersatzordnung.</v>
          </cell>
        </row>
        <row r="255">
          <cell r="C255" t="str">
            <v>592</v>
          </cell>
          <cell r="D255" t="str">
            <v>Hilfsaktionen im Inland</v>
          </cell>
          <cell r="E255" t="str">
            <v xml:space="preserve"> </v>
          </cell>
        </row>
        <row r="256">
          <cell r="C256" t="str">
            <v>5920</v>
          </cell>
          <cell r="D256" t="str">
            <v>Hilfsaktionen im Inland</v>
          </cell>
          <cell r="E256" t="str">
            <v>Leistungen mit Hilfscharakter, Patenschaft für bedrängte Gemeinden im Inland; freiwillige Hilfeleistungen für andere Kantone und Gemeinden, Patenschaften für andere Gemeinden, Hilfsaktionen im Inland.</v>
          </cell>
        </row>
        <row r="257">
          <cell r="C257" t="str">
            <v>593</v>
          </cell>
          <cell r="D257" t="str">
            <v>Hilfsaktionen im Ausland</v>
          </cell>
          <cell r="E257" t="str">
            <v xml:space="preserve"> </v>
          </cell>
        </row>
        <row r="258">
          <cell r="C258" t="str">
            <v>5930</v>
          </cell>
          <cell r="D258" t="str">
            <v>Hilfsaktionen im Ausland</v>
          </cell>
          <cell r="E258" t="str">
            <v>Beiträge an gemeinnützige, im Ausland tätige Institutionen (Caritas, HEKS, IKRK, etc.); Beiträge für Entwicklungshilfe, humanitäre Auslandhilfe, Hilfsaktionen im Ausland.</v>
          </cell>
        </row>
        <row r="259">
          <cell r="C259" t="str">
            <v>6</v>
          </cell>
          <cell r="D259" t="str">
            <v>VERKEHR</v>
          </cell>
        </row>
        <row r="260">
          <cell r="C260" t="str">
            <v>61</v>
          </cell>
          <cell r="D260" t="str">
            <v>Strassenverkehr</v>
          </cell>
        </row>
        <row r="261">
          <cell r="C261" t="str">
            <v>611</v>
          </cell>
          <cell r="D261" t="str">
            <v>Nationalstrassen</v>
          </cell>
          <cell r="E261" t="str">
            <v xml:space="preserve"> </v>
          </cell>
        </row>
        <row r="262">
          <cell r="C262" t="str">
            <v>6110</v>
          </cell>
          <cell r="D262" t="str">
            <v>Nationalstrassen</v>
          </cell>
          <cell r="E262" t="str">
            <v>Verwaltung, Dienstleistungen, Betrieb, Bau, Unterhalt im Zusammenhang mit dem Nationalstrassennetz [Verkehrssicherheit siehe Funktion 1120].</v>
          </cell>
        </row>
        <row r="263">
          <cell r="C263" t="str">
            <v>612</v>
          </cell>
          <cell r="D263" t="str">
            <v>Hauptstrassen nach Bundesrecht</v>
          </cell>
          <cell r="E263" t="str">
            <v xml:space="preserve"> </v>
          </cell>
        </row>
        <row r="264">
          <cell r="C264" t="str">
            <v>6120</v>
          </cell>
          <cell r="D264" t="str">
            <v>Hauptstrassen nach Bundesrecht</v>
          </cell>
          <cell r="E264" t="str">
            <v>Verwaltung, Dienstleistungen, Betrieb, Bau, Unterhalt im Zusammenhang mit dem Hauptstrassennetz gemäss Bundesgesetz vom 22. März 1985 über die Verwendung der zweckgebundenen Mineralölsteuer (MinVG) [Verkehrssicherheit siehe Funktion 1120].</v>
          </cell>
        </row>
        <row r="265">
          <cell r="C265" t="str">
            <v>613</v>
          </cell>
          <cell r="D265" t="str">
            <v>Kantonsstrassen, übrige</v>
          </cell>
          <cell r="E265" t="str">
            <v xml:space="preserve"> </v>
          </cell>
        </row>
        <row r="266">
          <cell r="C266" t="str">
            <v>6130</v>
          </cell>
          <cell r="D266" t="str">
            <v>Kantonsstrassen, übrige</v>
          </cell>
          <cell r="E266" t="str">
            <v>Verwaltung, Dienstleistungen, Betrieb, Bau, Unterhalt im Zusammenhang mit den Kantonsstrassen, die nicht zur Funktion 6120 gehören [Verkehrssicherheit siehe Funktion 1120].</v>
          </cell>
        </row>
        <row r="267">
          <cell r="C267" t="str">
            <v>615</v>
          </cell>
          <cell r="D267" t="str">
            <v>Gemeindestrassen</v>
          </cell>
          <cell r="E267" t="str">
            <v xml:space="preserve"> </v>
          </cell>
        </row>
        <row r="268">
          <cell r="C268" t="str">
            <v>6150</v>
          </cell>
          <cell r="D268" t="str">
            <v>Gemeindestrassen</v>
          </cell>
          <cell r="E268" t="str">
            <v>Verwaltung, Dienstleistungen, Betrieb, Bau, Unterhalt im Zusammenhang mit dem Gemeindestrassennetz; Gemeindestrassen, Parkhäuser, Parkplätze, Park an Ride, Parkuhren, Pflästerungen, Schneeräumung, Signalisierung, Strassenbeleuchtungen, Hausnummerierung, F</v>
          </cell>
        </row>
        <row r="269">
          <cell r="C269" t="str">
            <v>618</v>
          </cell>
          <cell r="D269" t="str">
            <v>Privatstrassen</v>
          </cell>
          <cell r="E269" t="str">
            <v xml:space="preserve"> </v>
          </cell>
        </row>
        <row r="270">
          <cell r="C270" t="str">
            <v>6180</v>
          </cell>
          <cell r="D270" t="str">
            <v>Privatstrassen</v>
          </cell>
          <cell r="E270" t="str">
            <v>Privatstrassen, soweit sie nicht nur der Land- und Forstwirtschaft dienen.</v>
          </cell>
        </row>
        <row r="271">
          <cell r="C271" t="str">
            <v>619</v>
          </cell>
          <cell r="D271" t="str">
            <v>Strassen, n.a.g.</v>
          </cell>
          <cell r="E271" t="str">
            <v xml:space="preserve"> </v>
          </cell>
        </row>
        <row r="272">
          <cell r="C272" t="str">
            <v>6190</v>
          </cell>
          <cell r="D272" t="str">
            <v>Strassen, n.a.g.</v>
          </cell>
          <cell r="E272" t="str">
            <v>Verwaltung, Dienstleistungen, Betrieb, Bau, Unterhalt im Zusammenhang mit Strassen, die nicht zu den Funktionen 6110 bis 6180 gehören; Werkhof (wenn nicht anderweitig zuteilbar).</v>
          </cell>
        </row>
        <row r="273">
          <cell r="C273" t="str">
            <v>62</v>
          </cell>
          <cell r="D273" t="str">
            <v>Öffentlicher Verkehr</v>
          </cell>
        </row>
        <row r="274">
          <cell r="C274" t="str">
            <v>621</v>
          </cell>
          <cell r="D274" t="str">
            <v>Bahninfrastruktur</v>
          </cell>
          <cell r="E274" t="str">
            <v xml:space="preserve"> </v>
          </cell>
        </row>
        <row r="275">
          <cell r="C275" t="str">
            <v>6210</v>
          </cell>
          <cell r="D275" t="str">
            <v>Bahninfrastruktur</v>
          </cell>
          <cell r="E275" t="str">
            <v>Infrastruktur für den Bahnverkehr (Bau, Unterhalt, Beschaffungen); Bahninfrastruktur, Beiträge an Bahnhofbauten und Bahnlinien, Privatbahnlinien.</v>
          </cell>
        </row>
        <row r="276">
          <cell r="C276" t="str">
            <v>622</v>
          </cell>
          <cell r="D276" t="str">
            <v>Regionalverkehr</v>
          </cell>
          <cell r="E276" t="str">
            <v xml:space="preserve"> </v>
          </cell>
        </row>
        <row r="277">
          <cell r="C277" t="str">
            <v>6220</v>
          </cell>
          <cell r="D277" t="str">
            <v>Regionalverkehr</v>
          </cell>
          <cell r="E277" t="str">
            <v>Betriebsbeiträge an die SBB und konzessionierte Transportunternehmen im Regionalverkehr; regionale Transportanstalten des allgemeinen Verkehrs, Zürcher Verkehrsverbund, Privatbahndefizitdeckung.</v>
          </cell>
        </row>
        <row r="278">
          <cell r="C278" t="str">
            <v>623</v>
          </cell>
          <cell r="D278" t="str">
            <v>Agglomerationsverkehr</v>
          </cell>
          <cell r="E278" t="str">
            <v xml:space="preserve"> </v>
          </cell>
        </row>
        <row r="279">
          <cell r="C279" t="str">
            <v>6230</v>
          </cell>
          <cell r="D279" t="str">
            <v>Agglomerationsverkehr</v>
          </cell>
          <cell r="E279" t="str">
            <v>Beiträge an den Nahverkehr und Verkehrsleistungen innerhalb von Agglomerationen (z.B. Tarifverbund); Ortsverkehr, Ortsbus, Städtische Verkehrsbetriebe.</v>
          </cell>
        </row>
        <row r="280">
          <cell r="C280" t="str">
            <v>629</v>
          </cell>
          <cell r="D280" t="str">
            <v>Öffentlicher Verkehr, n.a.g.</v>
          </cell>
          <cell r="E280" t="str">
            <v xml:space="preserve"> </v>
          </cell>
        </row>
        <row r="281">
          <cell r="C281" t="str">
            <v>6290</v>
          </cell>
          <cell r="D281" t="str">
            <v>Öffentlicher Verkehr, n.a.g.</v>
          </cell>
          <cell r="E281" t="str">
            <v>Aufgaben und Beträge im Bereich des öffentlichen Verkehrs (62), die keiner spezifischen Funktion zugeordnet werden können; Taxi, Tageskarten SBB.</v>
          </cell>
        </row>
        <row r="282">
          <cell r="C282" t="str">
            <v>63</v>
          </cell>
          <cell r="D282" t="str">
            <v>Verkehr, übrige</v>
          </cell>
        </row>
        <row r="283">
          <cell r="C283" t="str">
            <v>631</v>
          </cell>
          <cell r="D283" t="str">
            <v>Schifffahrt</v>
          </cell>
          <cell r="E283" t="str">
            <v xml:space="preserve"> </v>
          </cell>
        </row>
        <row r="284">
          <cell r="C284" t="str">
            <v>6310</v>
          </cell>
          <cell r="D284" t="str">
            <v>Schifffahrt</v>
          </cell>
          <cell r="E284" t="str">
            <v>Verwaltung oder Unterstützung von Angelegenheiten betreffend Betrieb, Nutzung, Errichtung und Instandhaltung von Schifffahrtsnetzen; Hafenanlagen, Schifffahrt, Beiträge an Schifffahrtsgesellschaften, Anteil Schiffssteuern.</v>
          </cell>
        </row>
        <row r="285">
          <cell r="C285" t="str">
            <v>632</v>
          </cell>
          <cell r="D285" t="str">
            <v>Luft- und Raumfahrt</v>
          </cell>
          <cell r="E285" t="str">
            <v xml:space="preserve"> </v>
          </cell>
        </row>
        <row r="286">
          <cell r="C286" t="str">
            <v>6320</v>
          </cell>
          <cell r="D286" t="str">
            <v>Luft- und Raumfahrt</v>
          </cell>
          <cell r="E286" t="str">
            <v>Aufsicht und Erlassung von Vorschriften, Verwaltung oder Unterstützung von Angelegenheiten betreffend Betrieb, Nutzung von Luftverkehrsnetzen und -einrichtungen; Flughafen, Luftfahrt, Luftfahrtsicherheit, Luftfahrtentwicklung.</v>
          </cell>
        </row>
        <row r="287">
          <cell r="C287" t="str">
            <v>633</v>
          </cell>
          <cell r="D287" t="str">
            <v>Sonstige Transportsysteme</v>
          </cell>
          <cell r="E287" t="str">
            <v xml:space="preserve"> </v>
          </cell>
        </row>
        <row r="288">
          <cell r="C288" t="str">
            <v>6330</v>
          </cell>
          <cell r="D288" t="str">
            <v>Sonstige Transportsysteme</v>
          </cell>
          <cell r="E288" t="str">
            <v>Verwaltung oder Unterstützung von Angelegenheiten betreffend Betrieb, Gebrauch, Errichtung und Instandhaltung von anderen Beförderungssystemen; Bergbahnen, Sesselbahnen, Skilifte, Luftseilbahnen.</v>
          </cell>
        </row>
        <row r="289">
          <cell r="C289" t="str">
            <v>634</v>
          </cell>
          <cell r="D289" t="str">
            <v>Verkehrsplanung allgemein</v>
          </cell>
          <cell r="E289" t="str">
            <v xml:space="preserve"> </v>
          </cell>
        </row>
        <row r="290">
          <cell r="C290" t="str">
            <v>6340</v>
          </cell>
          <cell r="D290" t="str">
            <v>Verkehrsplanung allgemein</v>
          </cell>
          <cell r="E290" t="str">
            <v>Übrige Aufgaben, die nicht einer bestimmten Funktion im Bereich des Verkehrs zugeordnet werden können; Verkehrsplanung allgemein, Gesamtverkehrsplanung.</v>
          </cell>
        </row>
        <row r="291">
          <cell r="C291" t="str">
            <v>64</v>
          </cell>
          <cell r="D291" t="str">
            <v>Nachrichtenübermittlung</v>
          </cell>
        </row>
        <row r="292">
          <cell r="C292" t="str">
            <v>640</v>
          </cell>
          <cell r="D292" t="str">
            <v>Nachrichtenübermittlung</v>
          </cell>
          <cell r="E292" t="str">
            <v xml:space="preserve"> </v>
          </cell>
        </row>
        <row r="293">
          <cell r="C293" t="str">
            <v>6400</v>
          </cell>
          <cell r="D293" t="str">
            <v>Nachrichtenübermittlung</v>
          </cell>
          <cell r="E293" t="str">
            <v>Verwaltung oder Unterstützung von Angelegenheiten betreffend Errichtung, Ausbau, Verbesserung, Betrieb und Instandhaltung von Nachrichtenübermittlungsnetzwerken (postalische, telefonische, telegrafische, drahtlose Übermittlungssysteme und durch Satelliten</v>
          </cell>
        </row>
        <row r="294">
          <cell r="C294" t="str">
            <v>68</v>
          </cell>
          <cell r="D294" t="str">
            <v>F&amp;E in Verkehr und Nachrichtenübermittlung</v>
          </cell>
        </row>
        <row r="295">
          <cell r="C295" t="str">
            <v>681</v>
          </cell>
          <cell r="D295" t="str">
            <v>F&amp;E in Verkehr</v>
          </cell>
          <cell r="E295" t="str">
            <v xml:space="preserve"> </v>
          </cell>
        </row>
        <row r="296">
          <cell r="C296" t="str">
            <v>6810</v>
          </cell>
          <cell r="D296" t="str">
            <v>F&amp;E in Verkehr</v>
          </cell>
          <cell r="E296" t="str">
            <v>Verwaltung, Betrieb oder Unterstützung angewandter Forschung und experimenteller Entwicklung im Bereich Verkehr [Grundlagenforschung siehe Funktion 2810].</v>
          </cell>
        </row>
        <row r="297">
          <cell r="C297" t="str">
            <v>682</v>
          </cell>
          <cell r="D297" t="str">
            <v>F&amp;E in Nachrichtenübermittlung</v>
          </cell>
          <cell r="E297" t="str">
            <v xml:space="preserve"> </v>
          </cell>
        </row>
        <row r="298">
          <cell r="C298" t="str">
            <v>6820</v>
          </cell>
          <cell r="D298" t="str">
            <v>F&amp;E in Nachrichtenübermittlung</v>
          </cell>
          <cell r="E298" t="str">
            <v>Verwaltung, Betrieb oder Unterstützung angewandter Forschung und experimenteller Entwicklung im Bereich Nachrichtenübermittlung [Grundlagenforschung siehe Funktion 2810].</v>
          </cell>
        </row>
        <row r="299">
          <cell r="C299" t="str">
            <v>7</v>
          </cell>
          <cell r="D299" t="str">
            <v>UMWELTSCHUTZ UND RAUMORDNUNG</v>
          </cell>
        </row>
        <row r="300">
          <cell r="C300" t="str">
            <v>71</v>
          </cell>
          <cell r="D300" t="str">
            <v>Wasserversorgung</v>
          </cell>
        </row>
        <row r="301">
          <cell r="C301" t="str">
            <v>710</v>
          </cell>
          <cell r="D301" t="str">
            <v>Wasserversorgung</v>
          </cell>
          <cell r="E301" t="str">
            <v>Verwaltung oder Unterstützung von Angelegenheiten der Wasserversorgung; Errichtung oder Betrieb von nicht-gewerblichen Wasserversorgungssystemen.</v>
          </cell>
        </row>
        <row r="302">
          <cell r="C302" t="str">
            <v>7100</v>
          </cell>
          <cell r="D302" t="str">
            <v>Wasserversorgung (allgemein)</v>
          </cell>
          <cell r="E302" t="str">
            <v>Öffentliche Brunnen.</v>
          </cell>
        </row>
        <row r="303">
          <cell r="C303" t="str">
            <v>7101</v>
          </cell>
          <cell r="D303" t="str">
            <v>Wasserwerk [Gemeindebetrieb]</v>
          </cell>
          <cell r="E303" t="str">
            <v>Bau-, Betriebs- und Unterhaltskosten von eigenen Wasserversorgungsanlagen, Beteiligungskosten an gemeinsam betriebenen Anlagen, Hydranten (wenn nicht Funktion 150x zugeordnet).</v>
          </cell>
        </row>
        <row r="304">
          <cell r="C304" t="str">
            <v>72</v>
          </cell>
          <cell r="D304" t="str">
            <v>Abwasserbeseitigung</v>
          </cell>
        </row>
        <row r="305">
          <cell r="C305" t="str">
            <v>720</v>
          </cell>
          <cell r="D305" t="str">
            <v>Abwasserbeseitigung</v>
          </cell>
          <cell r="E305" t="str">
            <v>Bau, Unterhalt, Betrieb oder Unterstützung von Abwassersystemen und Abwasserbehandlungseinrichtungen.</v>
          </cell>
        </row>
        <row r="306">
          <cell r="C306" t="str">
            <v>7200</v>
          </cell>
          <cell r="D306" t="str">
            <v>Abwasserbeseitigung (allgemein)</v>
          </cell>
          <cell r="E306" t="str">
            <v>Gewässerschutz, öffentliche Toiletten, Hundetoiletten, Robidog, Hundeversäuberungsplätze [Gewässerverbauungen siehe Funktion 7410].</v>
          </cell>
        </row>
        <row r="307">
          <cell r="C307" t="str">
            <v>7201</v>
          </cell>
          <cell r="D307" t="str">
            <v>Abwasserbeseitigung [Gemeindebetrieb]</v>
          </cell>
          <cell r="E307" t="str">
            <v>Bau-, Betriebs- und Unterhaltskosten von Abwasseranlagen, Kläranlagen, Abwasserleitungen, Kanalisationen, Abwasserpumpstationen, Kostenanteile an Abwasserbeseitigungsanlagen.</v>
          </cell>
        </row>
        <row r="308">
          <cell r="C308" t="str">
            <v>7202</v>
          </cell>
          <cell r="D308" t="str">
            <v>Kläranlagen [Gemeindebetrieb]</v>
          </cell>
          <cell r="E308" t="str">
            <v>Bau-, Betriebs- und Unterhaltskosten einer eigenen Kläranlage, Abwasserreinigungsanlage, Beteiligungskosten an einer gemeinsam betriebenen Anlage.</v>
          </cell>
        </row>
        <row r="309">
          <cell r="C309" t="str">
            <v>73</v>
          </cell>
          <cell r="D309" t="str">
            <v>Abfallwirtschaft</v>
          </cell>
        </row>
        <row r="310">
          <cell r="C310" t="str">
            <v>730</v>
          </cell>
          <cell r="D310" t="str">
            <v>Abfallwirtschaft</v>
          </cell>
          <cell r="E310" t="str">
            <v>Errichtung, Betrieb, Instandhaltung oder Ausbau von Systemen zur Sammlung, Behandlung und Beseitigung von Abfällen.</v>
          </cell>
        </row>
        <row r="311">
          <cell r="C311" t="str">
            <v>7300</v>
          </cell>
          <cell r="D311" t="str">
            <v>Abfallwirtschaft (allgemein)</v>
          </cell>
          <cell r="E311" t="str">
            <v>Konfiskatvernichtung, Tierkörperbeseitigung, Kadaververbrennung.</v>
          </cell>
        </row>
        <row r="312">
          <cell r="C312" t="str">
            <v>7301</v>
          </cell>
          <cell r="D312" t="str">
            <v>Abfallwirtschaft [Gemeindebetrieb]</v>
          </cell>
          <cell r="E312" t="str">
            <v>Ablagerungsstellen, Kehrichtabfuhr, Multikomponenten-Deponien, Glas- und Sperrgutabfuhr, Separatabfuhr, Altöl und Alteisen, Bauschutt usw., Kostenanteile an gemeinsam betriebene Anlagen.</v>
          </cell>
        </row>
        <row r="313">
          <cell r="C313" t="str">
            <v>7302</v>
          </cell>
          <cell r="D313" t="str">
            <v>Kehrichtverbrennungsanlagen [Betrieb]</v>
          </cell>
          <cell r="E313" t="str">
            <v>Bau-, Betriebs- und Unterhaltskosten von Kehrichtverbrennungsanlagen, Beteiligungskosten an gemeinsam betriebenen Anlagen.</v>
          </cell>
        </row>
        <row r="314">
          <cell r="C314" t="str">
            <v>74</v>
          </cell>
          <cell r="D314" t="str">
            <v>Verbauungen</v>
          </cell>
        </row>
        <row r="315">
          <cell r="C315" t="str">
            <v>741</v>
          </cell>
          <cell r="D315" t="str">
            <v>Gewässerverbauungen</v>
          </cell>
          <cell r="E315" t="str">
            <v xml:space="preserve"> </v>
          </cell>
        </row>
        <row r="316">
          <cell r="C316" t="str">
            <v>7410</v>
          </cell>
          <cell r="D316" t="str">
            <v>Gewässerverbauungen</v>
          </cell>
          <cell r="E316" t="str">
            <v>Betrieb, Errichtung, Instandhaltung oder Ausbau von Gewässerverbauungen; Unterhalt der öffentlichen Gewässer, Gewässerverbauungen, Gewässerkorrektionen, Schwellenwesen, Seeregulierung.</v>
          </cell>
        </row>
        <row r="317">
          <cell r="C317" t="str">
            <v>742</v>
          </cell>
          <cell r="D317" t="str">
            <v>Lawinenverbauungen</v>
          </cell>
          <cell r="E317" t="str">
            <v xml:space="preserve"> </v>
          </cell>
        </row>
        <row r="318">
          <cell r="C318" t="str">
            <v>7420</v>
          </cell>
          <cell r="D318" t="str">
            <v>Lawinenverbauungen</v>
          </cell>
          <cell r="E318" t="str">
            <v>Gletscherbeobachtung, Lawinenverbauungen, Aufforstungen im Hochgebirge, Lawinenschutz.</v>
          </cell>
        </row>
        <row r="319">
          <cell r="C319" t="str">
            <v>75</v>
          </cell>
          <cell r="D319" t="str">
            <v>Arten- und Landschaftsschutz</v>
          </cell>
        </row>
        <row r="320">
          <cell r="C320" t="str">
            <v>750</v>
          </cell>
          <cell r="D320" t="str">
            <v>Arten- und Landschaftsschutz</v>
          </cell>
          <cell r="E320" t="str">
            <v xml:space="preserve"> </v>
          </cell>
        </row>
        <row r="321">
          <cell r="C321" t="str">
            <v>7500</v>
          </cell>
          <cell r="D321" t="str">
            <v>Arten- und Landschaftsschutz</v>
          </cell>
          <cell r="E321" t="str">
            <v>Massnahmen und Aktivitäten, die auf den Schutz und die Wiederansiedlung von Tier- und Pflanzenarten, den Schutz und die Wiederherstellung von Ökosystemen und Lebensräumen sowie den Schutz und die Wiederherstellung von natürlichen und seminatürlichen Lands</v>
          </cell>
        </row>
        <row r="322">
          <cell r="C322" t="str">
            <v>76</v>
          </cell>
          <cell r="D322" t="str">
            <v>Bekämpfung von Umweltverschmutzung</v>
          </cell>
        </row>
        <row r="323">
          <cell r="C323" t="str">
            <v>761</v>
          </cell>
          <cell r="D323" t="str">
            <v>Luftreinhaltung und Klimaschutz</v>
          </cell>
          <cell r="E323" t="str">
            <v xml:space="preserve"> </v>
          </cell>
        </row>
        <row r="324">
          <cell r="C324" t="str">
            <v>7610</v>
          </cell>
          <cell r="D324" t="str">
            <v>Luftreinhaltung und Klimaschutz</v>
          </cell>
          <cell r="E324" t="str">
            <v>Massnahmen und Aktivitäten zur Verringerung von Luftemissionen oder von Luftschadstoffkonzentrationen sowie Massnahmen und Aktivitäten zur Bekämpfung der Emissionen von Treibhausgasen und Gasen, die sich nachteilig auf die stratosphärische Ozonschicht aus</v>
          </cell>
        </row>
        <row r="325">
          <cell r="C325" t="str">
            <v>769</v>
          </cell>
          <cell r="D325" t="str">
            <v>Übrige Bekämpfung von Umweltverschmutzung</v>
          </cell>
          <cell r="E325" t="str">
            <v xml:space="preserve"> </v>
          </cell>
        </row>
        <row r="326">
          <cell r="C326" t="str">
            <v>7690</v>
          </cell>
          <cell r="D326" t="str">
            <v>Übrige Bekämpfung von Umweltverschmutzung</v>
          </cell>
          <cell r="E326" t="str">
            <v>Massnahmen und Aktivitäten zum Schutz und zur Sanierung von Boden und Grundwasser (Altlastensanierung, Öltankkontrolle), zum Lärm- und Erschütterungsschutz und zum Strahlenschutz [Lärm- und Erschütterungsschutz der ausschliesslich dem Arbeitschutz dient s</v>
          </cell>
        </row>
        <row r="327">
          <cell r="C327" t="str">
            <v>77</v>
          </cell>
          <cell r="D327" t="str">
            <v>Übriger Umweltschutz</v>
          </cell>
        </row>
        <row r="328">
          <cell r="C328" t="str">
            <v>771</v>
          </cell>
          <cell r="D328" t="str">
            <v>Friedhof und Bestattung</v>
          </cell>
          <cell r="E328" t="str">
            <v>Verwaltung, Aufsicht, Kontrolle, Bau, Unterhalt, Betrieb von Friedhöfen; Friedhöfe, Krematorien, Friedhofhallen, Bestattungswesen, Bestattungsamt, Friedhofkommission, Bestattungskosten, Unterhalt der Friedhofanlagen, Friedhofgärtnerei.</v>
          </cell>
        </row>
        <row r="329">
          <cell r="C329" t="str">
            <v>7710</v>
          </cell>
          <cell r="D329" t="str">
            <v>Friedhof und Bestattung (allgemein)</v>
          </cell>
          <cell r="E329" t="str">
            <v>Verwaltung, Aufsicht, Kontrolle, Bau, Unterhalt, Betrieb von Friedhöfen; Friedhöfe, Krematorien, Friedhofhallen, Bestattungswesen, Bestattungsamt, Friedhofkommission, Bestattungskosten, Unterhalt der Friedhofanlagen, Friedhofgärtnerei.</v>
          </cell>
        </row>
        <row r="330">
          <cell r="C330" t="str">
            <v>7719</v>
          </cell>
          <cell r="D330" t="str">
            <v>Regionale Friedhoforganisation</v>
          </cell>
          <cell r="E330" t="str">
            <v>Regionale Friedhoforganisationen (Zweckverbände, Anschlussverträge).</v>
          </cell>
        </row>
        <row r="331">
          <cell r="C331" t="str">
            <v>779</v>
          </cell>
          <cell r="D331" t="str">
            <v>Umweltschutz, n.a.g.</v>
          </cell>
          <cell r="E331" t="str">
            <v xml:space="preserve"> </v>
          </cell>
        </row>
        <row r="332">
          <cell r="C332" t="str">
            <v>7790</v>
          </cell>
          <cell r="D332" t="str">
            <v>Umweltschutz, n.a.g.</v>
          </cell>
          <cell r="E332" t="str">
            <v>Angelegenheiten des Umweltschutzes, die nicht anderweitig zugeordnet werden können; Amt für Umwelt.</v>
          </cell>
        </row>
        <row r="333">
          <cell r="C333" t="str">
            <v>78</v>
          </cell>
          <cell r="D333" t="str">
            <v>F&amp;E in Umweltschutz</v>
          </cell>
        </row>
        <row r="334">
          <cell r="C334" t="str">
            <v>781</v>
          </cell>
          <cell r="D334" t="str">
            <v>F&amp;E in Umwelt</v>
          </cell>
          <cell r="E334" t="str">
            <v xml:space="preserve"> </v>
          </cell>
        </row>
        <row r="335">
          <cell r="C335" t="str">
            <v>7810</v>
          </cell>
          <cell r="D335" t="str">
            <v>F&amp;E in Umwelt</v>
          </cell>
          <cell r="E335" t="str">
            <v>Verwaltung, Betrieb oder Unterstützung angewandter Forschung und experimenteller Entwicklung im Bereich Umweltschutz [Grundlagenforschung siehe Funktion 2810].</v>
          </cell>
        </row>
        <row r="336">
          <cell r="C336" t="str">
            <v>782</v>
          </cell>
          <cell r="D336" t="str">
            <v>F&amp;E in Raumordnung</v>
          </cell>
          <cell r="E336" t="str">
            <v xml:space="preserve"> </v>
          </cell>
        </row>
        <row r="337">
          <cell r="C337" t="str">
            <v>7820</v>
          </cell>
          <cell r="D337" t="str">
            <v>F&amp;E in Raumordnung</v>
          </cell>
          <cell r="E337" t="str">
            <v>Verwaltung, Betrieb oder Unterstützung angewandter Forschung und experimenteller Entwicklung im Bereich Raumordnung [Grundlagenforschung siehe Funktion 2810].</v>
          </cell>
        </row>
        <row r="338">
          <cell r="C338" t="str">
            <v>79</v>
          </cell>
          <cell r="D338" t="str">
            <v>Raumordnung</v>
          </cell>
        </row>
        <row r="339">
          <cell r="C339" t="str">
            <v>790</v>
          </cell>
          <cell r="D339" t="str">
            <v>Raumordnung</v>
          </cell>
          <cell r="E339" t="str">
            <v>Verwaltung von Angelegenheiten der Raumplanung; Verwaltung von Bauordnungen, Flächennutzungsplänen und Bauvorschriften; Raumplanung, Raumordnung, Regionalplanung, Ortsplanung, Planungskommissionen, Planungsgutachten, Entwicklungskonzepte, Bauvorschriften,</v>
          </cell>
        </row>
        <row r="340">
          <cell r="C340" t="str">
            <v>7900</v>
          </cell>
          <cell r="D340" t="str">
            <v>Raumordnung (allgemein)</v>
          </cell>
          <cell r="E340" t="str">
            <v>Verwaltung von Angelegenheiten der Raumplanung; Verwaltung von Bauordnungen, Flächennutzungsplänen und Bauvorschriften; Raumplanung, Raumordnung, Regionalplanung, Ortsplanung, Planungskommissionen, Planungsgutachten, Entwicklungskonzepte, Bauvorschriften,</v>
          </cell>
        </row>
        <row r="341">
          <cell r="C341" t="str">
            <v>7909</v>
          </cell>
          <cell r="D341" t="str">
            <v>Regionale Planungsgruppen</v>
          </cell>
          <cell r="E341" t="str">
            <v>Regionale Planungsgruppen (Zweckverbände, Anschlussverträge).</v>
          </cell>
        </row>
        <row r="342">
          <cell r="C342" t="str">
            <v>8</v>
          </cell>
          <cell r="D342" t="str">
            <v>VOLKSWIRTSCHAFT</v>
          </cell>
        </row>
        <row r="343">
          <cell r="C343" t="str">
            <v>81</v>
          </cell>
          <cell r="D343" t="str">
            <v>Landwirtschaft</v>
          </cell>
        </row>
        <row r="344">
          <cell r="C344" t="str">
            <v>811</v>
          </cell>
          <cell r="D344" t="str">
            <v>Verwaltung Landwirtschaft, Vollzug und Kontrolle</v>
          </cell>
          <cell r="E344" t="str">
            <v xml:space="preserve"> </v>
          </cell>
        </row>
        <row r="345">
          <cell r="C345" t="str">
            <v>8110</v>
          </cell>
          <cell r="D345" t="str">
            <v>Verwaltung Landwirtschaft, Vollzug und Kontrolle</v>
          </cell>
          <cell r="E345" t="str">
            <v>Verwaltung, Aufsicht und Erlassung von Vorschriften der Agrarwirtschaft; Verwaltung Landwirtschaft, Landwirtschaftsamt, landwirtschaftliche Genossenschaften, landwirtschaftliche Ausstellungen, Betriebszählungen.</v>
          </cell>
        </row>
        <row r="346">
          <cell r="C346" t="str">
            <v>812</v>
          </cell>
          <cell r="D346" t="str">
            <v>Landwirtschaftliche Strukturverbesserungen</v>
          </cell>
          <cell r="E346" t="str">
            <v xml:space="preserve"> </v>
          </cell>
        </row>
        <row r="347">
          <cell r="C347" t="str">
            <v>8120</v>
          </cell>
          <cell r="D347" t="str">
            <v>Landwirtschaftliche Strukturverbesserungen</v>
          </cell>
          <cell r="E347" t="str">
            <v>Massnahmen zur Verbesserung der Lebens- und Wirtschaftsverhältnisse im ländlichen Raum, Unterstützung in Form von Investitionshilfen; landw. Strukturverbesserungen, Güterzusammenlegungen, Meliorationen, Flurwege, Bodenverbesserungen, Betriebsverbesserunge</v>
          </cell>
        </row>
        <row r="348">
          <cell r="C348" t="str">
            <v>813</v>
          </cell>
          <cell r="D348" t="str">
            <v>Landwirtschaftliche Produktionsverbesserungen Vieh</v>
          </cell>
          <cell r="E348" t="str">
            <v xml:space="preserve"> </v>
          </cell>
        </row>
        <row r="349">
          <cell r="C349" t="str">
            <v>8130</v>
          </cell>
          <cell r="D349" t="str">
            <v>Landwirtschaftliche Produktionsverbesserungen Vieh</v>
          </cell>
          <cell r="E349" t="str">
            <v>Verwaltung, Dienstleistungen oder Förderung im Bereich der Viehzuchtverbesserungen; Aufsicht und Kontrolle im Bereich der Tierhaltung und Tierseuchenbekämpfung; Viehwirtschaft, Viehzucht, Viehgesundheitsdienst, Viehinspektionen, Viehausstellungen, Viehmär</v>
          </cell>
        </row>
        <row r="350">
          <cell r="C350" t="str">
            <v>814</v>
          </cell>
          <cell r="D350" t="str">
            <v>Landwirtschaftliche Produktionsverbesserungen Pflanzen</v>
          </cell>
          <cell r="E350" t="str">
            <v xml:space="preserve"> </v>
          </cell>
        </row>
        <row r="351">
          <cell r="C351" t="str">
            <v>8140</v>
          </cell>
          <cell r="D351" t="str">
            <v>Landwirtschaftliche Produktionsverbesserungen Pflanzen</v>
          </cell>
          <cell r="E351" t="str">
            <v>Verwaltung, Dienstleistungen oder Förderung im Bereich des Pflanzenbaus; Aufsicht und Kontrolle im Bereich des Pflanzenbaus; Ackerbaustellen, Pflanzen-, Obst- und Rebbau, Bienenzucht, Boden- und Düngeberatung, Pflanzenschutz, Schädlingsbekämpfung (Feuerbr</v>
          </cell>
        </row>
        <row r="352">
          <cell r="C352" t="str">
            <v>815</v>
          </cell>
          <cell r="D352" t="str">
            <v>Wirtschaftliche Massnahmen in der Landwirtschaft</v>
          </cell>
          <cell r="E352" t="str">
            <v xml:space="preserve"> </v>
          </cell>
        </row>
        <row r="353">
          <cell r="C353" t="str">
            <v>8150</v>
          </cell>
          <cell r="D353" t="str">
            <v>Wirtschaftliche Massnahmen in der Landwirtschaft</v>
          </cell>
          <cell r="E353" t="str">
            <v>Absatzförderung von Agrarprodukten und Verbesserung landw. Einkommen; Anbauprämien, Absatzförderung für landw. Produkte.</v>
          </cell>
        </row>
        <row r="354">
          <cell r="C354" t="str">
            <v>816</v>
          </cell>
          <cell r="D354" t="str">
            <v>Direktzahlungen an die Landwirtschaft</v>
          </cell>
          <cell r="E354" t="str">
            <v xml:space="preserve"> </v>
          </cell>
        </row>
        <row r="355">
          <cell r="C355" t="str">
            <v>8160</v>
          </cell>
          <cell r="D355" t="str">
            <v>Direktzahlungen an die Landwirtschaft</v>
          </cell>
          <cell r="E355" t="str">
            <v>Unterstützung gemäss Verordnung vom 7. Dezember 1998 über die Direktzahlungen an die Landwirtschaft (Direktzahlungsverordnung, DZV); Direktzahlungen in der Landwirtschaft, ökologische Direktzahlungen.</v>
          </cell>
        </row>
        <row r="356">
          <cell r="C356" t="str">
            <v>817</v>
          </cell>
          <cell r="D356" t="str">
            <v>Soziale Massnahmen in der Landwirtschaft</v>
          </cell>
          <cell r="E356" t="str">
            <v xml:space="preserve"> </v>
          </cell>
        </row>
        <row r="357">
          <cell r="C357" t="str">
            <v>8170</v>
          </cell>
          <cell r="D357" t="str">
            <v>Soziale Massnahmen in der Landwirtschaft</v>
          </cell>
          <cell r="E357" t="str">
            <v>Begleitmassnahmen zur sozialen Abfederung des Strukturwandels wie Betriebshilfedarlehen; Darlehen zur Umschuldung bestehender verzinslicher Schulden; Umschulungsbeihilfen in einen nichtlandwirtschaftlichen Beruf; Familienzulagen in der Landwirtschaft, Bet</v>
          </cell>
        </row>
        <row r="358">
          <cell r="C358" t="str">
            <v>818</v>
          </cell>
          <cell r="D358" t="str">
            <v>Alpwirtschaft</v>
          </cell>
          <cell r="E358" t="str">
            <v xml:space="preserve"> </v>
          </cell>
        </row>
        <row r="359">
          <cell r="C359" t="str">
            <v>8180</v>
          </cell>
          <cell r="D359" t="str">
            <v>Alpwirtschaft</v>
          </cell>
          <cell r="E359" t="str">
            <v>Bewirtschaftung der Alpen.</v>
          </cell>
        </row>
        <row r="360">
          <cell r="C360" t="str">
            <v>82</v>
          </cell>
          <cell r="D360" t="str">
            <v>Forstwirtschaft</v>
          </cell>
          <cell r="E360" t="str">
            <v>Betrieb oder Unterstützung von Aufforstungsarbeiten, Seuchen- und Krankheitskontrollen, Bekämpfung von Waldbränden und Brandverhütung und Dienstleistungen der Waldflächenerweiterung; Forstwirtschaft, Waldbewirtschaftung, Aufforstungen (ohne Lawinenverbauu</v>
          </cell>
        </row>
        <row r="361">
          <cell r="C361" t="str">
            <v>820</v>
          </cell>
          <cell r="D361" t="str">
            <v>Forstwirtschaft</v>
          </cell>
          <cell r="E361" t="str">
            <v xml:space="preserve"> </v>
          </cell>
        </row>
        <row r="362">
          <cell r="C362" t="str">
            <v>8200</v>
          </cell>
          <cell r="D362" t="str">
            <v>Forstwirtschaft</v>
          </cell>
          <cell r="E362" t="str">
            <v>Forstkommission, Försterbesoldung, allgemeine Verwaltungskosten. Sammeldienststelle für die Besoldungs- und Verwaltungskosten.</v>
          </cell>
        </row>
        <row r="363">
          <cell r="C363" t="str">
            <v>8201</v>
          </cell>
          <cell r="D363" t="str">
            <v>Forstkulturen</v>
          </cell>
          <cell r="E363" t="str">
            <v>Forstpflegemassnahmen, Wildschadenverhütung, erste Produktionsstufe.</v>
          </cell>
        </row>
        <row r="364">
          <cell r="C364" t="str">
            <v>8202</v>
          </cell>
          <cell r="D364" t="str">
            <v>Holzernte</v>
          </cell>
          <cell r="E364" t="str">
            <v>Zweite Produktionsstufe, Einnahmen aus dem Holzverkauf.</v>
          </cell>
        </row>
        <row r="365">
          <cell r="C365" t="str">
            <v>8203</v>
          </cell>
          <cell r="D365" t="str">
            <v>Unterhalt Forststrassen</v>
          </cell>
          <cell r="E365" t="str">
            <v>Unterhalt des gesamten Waldstrassennetzes (Forststrassen und Forstwege) einschliesslich Erschliessungsanlagen.</v>
          </cell>
        </row>
        <row r="366">
          <cell r="C366" t="str">
            <v>8204</v>
          </cell>
          <cell r="D366" t="str">
            <v>Unterhalt Verbauungen</v>
          </cell>
          <cell r="E366" t="str">
            <v>Unterhalt der Forstverbauungen und Entwässerungsanlagen.</v>
          </cell>
        </row>
        <row r="367">
          <cell r="C367" t="str">
            <v>8205</v>
          </cell>
          <cell r="D367" t="str">
            <v>Forstliche Nebennutzungen</v>
          </cell>
          <cell r="E367" t="str">
            <v>Christbäume, Kranz- und Deckäste, Rinden, Stockholz, Sämlinge, Pflanzen usw.</v>
          </cell>
        </row>
        <row r="368">
          <cell r="C368" t="str">
            <v>8206</v>
          </cell>
          <cell r="D368" t="str">
            <v>Forstliche Nebenbetriebe</v>
          </cell>
          <cell r="E368" t="str">
            <v>Pflanzgärten, Holzlager, Sägereibetriebe.</v>
          </cell>
        </row>
        <row r="369">
          <cell r="C369" t="str">
            <v>8207</v>
          </cell>
          <cell r="D369" t="str">
            <v>Forstinvestitionen</v>
          </cell>
          <cell r="E369" t="str">
            <v>Forstwirtschaftliche Investitionen (Daueranlagen) wie Strassen- und Wegebauten, Aufforstungen, Verbauungen, Entwässerungen usw.</v>
          </cell>
        </row>
        <row r="370">
          <cell r="C370" t="str">
            <v>8208</v>
          </cell>
          <cell r="D370" t="str">
            <v>Forstwirtschaft Allgemeines</v>
          </cell>
          <cell r="E370" t="str">
            <v>Zinsen, Beiträge an Vereine, allgemeine nichtbetriebliche Aufwendungen.</v>
          </cell>
        </row>
        <row r="371">
          <cell r="C371" t="str">
            <v>8209</v>
          </cell>
          <cell r="D371" t="str">
            <v>Gemeinwirtschaftliche Forstleistungen</v>
          </cell>
          <cell r="E371" t="str">
            <v>Bau und Unterhalt von Park- und Rastplatzanlagen im Wald, Wander- und Reitwegen, Waldhäusern, Forsthütten, Aussichtstürmen, Lehrpfaden.
Dienststelle für alle anfallenden Kosten aus Anlagen, die nicht der Forstwirtschaft, sondern der Allgemeinheit dienen,</v>
          </cell>
        </row>
        <row r="372">
          <cell r="C372" t="str">
            <v>83</v>
          </cell>
          <cell r="D372" t="str">
            <v>Jagd und Fischerei</v>
          </cell>
        </row>
        <row r="373">
          <cell r="C373" t="str">
            <v>830</v>
          </cell>
          <cell r="D373" t="str">
            <v>Jagd und Fischerei</v>
          </cell>
          <cell r="E373" t="str">
            <v xml:space="preserve"> </v>
          </cell>
        </row>
        <row r="374">
          <cell r="C374" t="str">
            <v>8300</v>
          </cell>
          <cell r="D374" t="str">
            <v>Jagd und Fischerei</v>
          </cell>
          <cell r="E374" t="str">
            <v>Fischerei, Abschussprämien, Wildhut, Wildschadenverhütung, Anteil Jagdpachtzinsertrag.</v>
          </cell>
        </row>
        <row r="375">
          <cell r="C375" t="str">
            <v>84</v>
          </cell>
          <cell r="D375" t="str">
            <v>Tourismus</v>
          </cell>
        </row>
        <row r="376">
          <cell r="C376" t="str">
            <v>840</v>
          </cell>
          <cell r="D376" t="str">
            <v>Tourismus</v>
          </cell>
          <cell r="E376" t="str">
            <v xml:space="preserve"> </v>
          </cell>
        </row>
        <row r="377">
          <cell r="C377" t="str">
            <v>8400</v>
          </cell>
          <cell r="D377" t="str">
            <v>Tourismus</v>
          </cell>
          <cell r="E377" t="str">
            <v>Tourismus, Verkehrs- und Verschönerungsvereine, Werbeprospekte, Werbestempel, Kurvereine usw.</v>
          </cell>
        </row>
        <row r="378">
          <cell r="C378" t="str">
            <v>85</v>
          </cell>
          <cell r="D378" t="str">
            <v>Industrie, Gewerbe, Handel</v>
          </cell>
        </row>
        <row r="379">
          <cell r="C379" t="str">
            <v>850</v>
          </cell>
          <cell r="D379" t="str">
            <v>Industrie, Gewerbe, Handel</v>
          </cell>
          <cell r="E379" t="str">
            <v xml:space="preserve"> </v>
          </cell>
        </row>
        <row r="380">
          <cell r="C380" t="str">
            <v>8500</v>
          </cell>
          <cell r="D380" t="str">
            <v>Industrie, Gewerbe, Handel</v>
          </cell>
          <cell r="E380" t="str">
            <v>Beiträge im wirtschaftlichen Bereich, Wirtschaftsförderung, Standortförderung, Handelsförderung, Gewerbe, Handel, Gewerbeausstellungen, Lehrstellenförderung, Arbeitnehmerschutz, Konsumentenschutz, wirtschaftliche Landesversorgung, Pflichtlagerhaltung, Ind</v>
          </cell>
        </row>
        <row r="381">
          <cell r="C381" t="str">
            <v>86</v>
          </cell>
          <cell r="D381" t="str">
            <v>Banken und Versicherungen</v>
          </cell>
        </row>
        <row r="382">
          <cell r="C382" t="str">
            <v>860</v>
          </cell>
          <cell r="D382" t="str">
            <v>Banken und Versicherungen</v>
          </cell>
          <cell r="E382" t="str">
            <v xml:space="preserve"> </v>
          </cell>
        </row>
        <row r="383">
          <cell r="C383" t="str">
            <v>8600</v>
          </cell>
          <cell r="D383" t="str">
            <v>Banken und Versicherungen</v>
          </cell>
          <cell r="E383" t="str">
            <v>Gewinnbeteiligungen von Banken.</v>
          </cell>
        </row>
        <row r="384">
          <cell r="C384" t="str">
            <v>87</v>
          </cell>
          <cell r="D384" t="str">
            <v>Brennstoffe und Energie</v>
          </cell>
        </row>
        <row r="385">
          <cell r="C385" t="str">
            <v>871</v>
          </cell>
          <cell r="D385" t="str">
            <v>Elektrizität</v>
          </cell>
          <cell r="E385" t="str">
            <v>Erzeugung, Verteilung und Vertrieb von Elektrizität; Errichtung oder Betrieb von Elektrizitätsversorgungssystemen; Unterstützung der Elektrizitätsversorgungsindustrie, wie auch von Ausgaben für andere Anlagen (z.B. Wind oder Sonne); Stauseen, Elektritzitä</v>
          </cell>
        </row>
        <row r="386">
          <cell r="C386" t="str">
            <v>8710</v>
          </cell>
          <cell r="D386" t="str">
            <v>Elektrizität (allgemein)</v>
          </cell>
          <cell r="E386" t="str">
            <v>Abgaben und Leistungen von Elektrizitätswerken, Ausgleichsvergütungen, Konzessionsgebühren.</v>
          </cell>
        </row>
        <row r="387">
          <cell r="C387" t="str">
            <v>8711</v>
          </cell>
          <cell r="D387" t="str">
            <v>Elektrizitätswerk - Elektrizitätsnetz [Gemeindebetrieb]</v>
          </cell>
          <cell r="E387" t="str">
            <v>Bau-, Betriebs- und Unterhaltskosten von eigenen Elektrizitätsnetzen (Durchleitungs- und Verteilnetz), Beteiligungskosten an gemeinsam betriebenen Elektrizitätsnetzen [Stromhandel und übrige Tätigkeitsbereiche siehe Funktion 8712].</v>
          </cell>
        </row>
        <row r="388">
          <cell r="C388" t="str">
            <v>8712</v>
          </cell>
          <cell r="D388" t="str">
            <v>Elektrizitätswerk - Stromhandel und Übriges (ohne Elektrizitätsnetz) [Gemeindebetrieb]</v>
          </cell>
          <cell r="E388" t="str">
            <v>Stromhandel und übrige Tätigkeitsbereiche (ohne Elektrizitätsnetz) von eigenen Elektrizitätswerken [Elektrizitätsnetz siehe Funktion 8711].</v>
          </cell>
        </row>
        <row r="389">
          <cell r="C389" t="str">
            <v>872</v>
          </cell>
          <cell r="D389" t="str">
            <v>Erdöl und Gas</v>
          </cell>
          <cell r="E389" t="str">
            <v>Verarbeitung bzw. Erzeugung, Verteilung und Vertrieb von Erdöl und Gas.</v>
          </cell>
        </row>
        <row r="390">
          <cell r="C390" t="str">
            <v>8720</v>
          </cell>
          <cell r="D390" t="str">
            <v>Erdöl und Gas (allgemein)</v>
          </cell>
          <cell r="E390" t="str">
            <v>Beteiligungserträge, Überschussanteil eigener Betriebe.</v>
          </cell>
        </row>
        <row r="391">
          <cell r="C391" t="str">
            <v>8721</v>
          </cell>
          <cell r="D391" t="str">
            <v>Gasversorgung [Gemeindebetrieb]</v>
          </cell>
          <cell r="E391" t="str">
            <v>Bau-, Betriebs- und Unterhaltskosten von eigenen Gasversorgungsbetrieben, Beteiligungskosten an gemeinsam betriebenen Gasversorgungen.</v>
          </cell>
        </row>
        <row r="392">
          <cell r="C392" t="str">
            <v>873</v>
          </cell>
          <cell r="D392" t="str">
            <v>Nichtelektrische Energie</v>
          </cell>
          <cell r="E392" t="str">
            <v>Errichtung oder Betrieb von Versorgungssystemen nichtelektrischer Energie; Produktion, Vertrieb und Verwertung von Wärme in Form von Dampf, heissem Wasser oder heisser Luft; Erdwärme; nichtelektrische Energie, die von Wind- oder Sonnenwärme produziert wir</v>
          </cell>
        </row>
        <row r="393">
          <cell r="C393" t="str">
            <v>8730</v>
          </cell>
          <cell r="D393" t="str">
            <v>Nichtelektrische Energie (Allgemein)</v>
          </cell>
          <cell r="E393" t="str">
            <v>Alternativenergien, geothermische Ressourcen.</v>
          </cell>
        </row>
        <row r="394">
          <cell r="C394" t="str">
            <v>8731</v>
          </cell>
          <cell r="D394" t="str">
            <v>Fernwärmebetrieb nichtelektrische Energie [Gemeindebetrieb]</v>
          </cell>
          <cell r="E394" t="str">
            <v>Bau-, Betriebs- und Unterhaltskosten von Fernheizwerken, Beteiligungskosten an gemeinsam betriebenen Werken [Holzschnitzelheizungen siehe Funktion 8791].</v>
          </cell>
        </row>
        <row r="395">
          <cell r="C395" t="str">
            <v>879</v>
          </cell>
          <cell r="D395" t="str">
            <v>Energie, n.a.g</v>
          </cell>
          <cell r="E395" t="str">
            <v>Verwaltung oder Unterstützung von Angelegenheiten betreffend andere Brennstoffe wie Alkohol, Holz und Holzabfälle, ausgepresstes Zuckerrohr und andere, kommerziell nicht verwertete Brennstoffe, sowie im Bereich von Energie, die keiner andern Funktion zuge</v>
          </cell>
        </row>
        <row r="396">
          <cell r="C396" t="str">
            <v>8790</v>
          </cell>
          <cell r="D396" t="str">
            <v>Energie, n.a.g (Allgemein)</v>
          </cell>
          <cell r="E396" t="str">
            <v>Brennstoffe wie Alkohol, Holz und Holzabfälle, ausgepresstes Zuckerrohr und andere, kommerziell nicht verwertete Brennstoffe; Brennstoffe n.a.g., übrige Energie.</v>
          </cell>
        </row>
        <row r="397">
          <cell r="C397" t="str">
            <v>8791</v>
          </cell>
          <cell r="D397" t="str">
            <v>Fernwärmebetrieb Energie, n.a.g. [Gemeindebetrieb]</v>
          </cell>
          <cell r="E397" t="str">
            <v>Bau-, Betriebs- und Unterhaltskosten von Fernheizwerken, Beteiligungskosten an gemeinsam betriebenen Werken; Holzschnitzelheizungen [Fernwärmebetriebe nichtelektrische Energie siehe Funktion 8731].</v>
          </cell>
        </row>
        <row r="398">
          <cell r="C398" t="str">
            <v>88</v>
          </cell>
          <cell r="D398" t="str">
            <v>F&amp;E in Volkswirtschaft</v>
          </cell>
        </row>
        <row r="399">
          <cell r="C399" t="str">
            <v>881</v>
          </cell>
          <cell r="D399" t="str">
            <v>F&amp;E in Landwirtschaft</v>
          </cell>
          <cell r="E399" t="str">
            <v xml:space="preserve"> </v>
          </cell>
        </row>
        <row r="400">
          <cell r="C400" t="str">
            <v>8810</v>
          </cell>
          <cell r="D400" t="str">
            <v>F&amp;E in Landwirtschaft</v>
          </cell>
          <cell r="E400" t="str">
            <v>Verwaltung, Betrieb oder Unterstützung angewandter Forschung und experimenteller Entwicklung im Bereich Landwirtschaft (Grundlagenforschung siehe Funktion 2810).</v>
          </cell>
        </row>
        <row r="401">
          <cell r="C401" t="str">
            <v>882</v>
          </cell>
          <cell r="D401" t="str">
            <v>F&amp;E in Forstwirtschaft, Jagd und Fischerei</v>
          </cell>
          <cell r="E401" t="str">
            <v xml:space="preserve"> </v>
          </cell>
        </row>
        <row r="402">
          <cell r="C402" t="str">
            <v>8820</v>
          </cell>
          <cell r="D402" t="str">
            <v>F&amp;E in Forstwirtschaft, Jagd und Fischerei</v>
          </cell>
          <cell r="E402" t="str">
            <v>Verwaltung, Betrieb oder Unterstützung angewandter Forschung und experimenteller Entwicklung im Bereich Forstwirtschaft, Jagd und Fischerei (Grundlagenforschung siehe Funktion 2810).</v>
          </cell>
        </row>
        <row r="403">
          <cell r="C403" t="str">
            <v>883</v>
          </cell>
          <cell r="D403" t="str">
            <v>F&amp;E in Brennstoffe und Energie</v>
          </cell>
          <cell r="E403" t="str">
            <v xml:space="preserve"> </v>
          </cell>
        </row>
        <row r="404">
          <cell r="C404" t="str">
            <v>8830</v>
          </cell>
          <cell r="D404" t="str">
            <v>F&amp;E in Brennstoffe und Energie</v>
          </cell>
          <cell r="E404" t="str">
            <v>Verwaltung, Betrieb oder Unterstützung angewandter Forschung und experimenteller Entwicklung im Bereich Brennstoffe und Energie (Grundlagenforschung siehe Funktion 2810).</v>
          </cell>
        </row>
        <row r="405">
          <cell r="C405" t="str">
            <v>884</v>
          </cell>
          <cell r="D405" t="str">
            <v>F&amp;E in Übrige Volkswirtschaft</v>
          </cell>
          <cell r="E405" t="str">
            <v xml:space="preserve"> </v>
          </cell>
        </row>
        <row r="406">
          <cell r="C406" t="str">
            <v>8840</v>
          </cell>
          <cell r="D406" t="str">
            <v>F&amp;E in Übrige Volkswirtschaft</v>
          </cell>
          <cell r="E406" t="str">
            <v>Verwaltung, Betrieb oder Unterstützung angewandter Forschung und experimenteller Entwicklung im Bereich Übrige Volkswirtschaft (Grundlagenforschung siehe Funktion 2810).</v>
          </cell>
        </row>
        <row r="407">
          <cell r="C407" t="str">
            <v>89</v>
          </cell>
          <cell r="D407" t="str">
            <v>Sonstige gewerbliche Betriebe</v>
          </cell>
        </row>
        <row r="408">
          <cell r="C408" t="str">
            <v>890</v>
          </cell>
          <cell r="D408" t="str">
            <v>Sonstige gewerbliche Betriebe</v>
          </cell>
          <cell r="E408" t="str">
            <v xml:space="preserve"> </v>
          </cell>
        </row>
        <row r="409">
          <cell r="C409" t="str">
            <v>8900</v>
          </cell>
          <cell r="D409" t="str">
            <v>Sonstige gewerbliche Betriebe</v>
          </cell>
          <cell r="E409" t="str">
            <v>Angelegenheiten der Volkswirtschaft, die nicht anderweitig zugeordnet werden können; Kiesgrubenbetriebe, Grastrocknungsanlagen, Dörrbetriebe, Tiefkühlanlagen, Schlachthöfe.</v>
          </cell>
        </row>
        <row r="410">
          <cell r="C410" t="str">
            <v>9</v>
          </cell>
          <cell r="D410" t="str">
            <v>FINANZEN UND STEUERN</v>
          </cell>
        </row>
        <row r="411">
          <cell r="C411" t="str">
            <v>91</v>
          </cell>
          <cell r="D411" t="str">
            <v>Steuern</v>
          </cell>
        </row>
        <row r="412">
          <cell r="C412" t="str">
            <v>910</v>
          </cell>
          <cell r="D412" t="str">
            <v>Steuern</v>
          </cell>
        </row>
        <row r="413">
          <cell r="C413" t="str">
            <v>9100</v>
          </cell>
          <cell r="D413" t="str">
            <v>Allgemeine Gemeindesteuern</v>
          </cell>
          <cell r="E413" t="str">
            <v>Einkommens- und Vermögenssteuern, Ertrags- und Kapitalsteuern, Nachsteuern, Quellensteuern, Steuerausscheidungen, pauschale Steueranrechnung, Personalsteuern.</v>
          </cell>
        </row>
        <row r="414">
          <cell r="C414" t="str">
            <v>9101</v>
          </cell>
          <cell r="D414" t="str">
            <v>Sondersteuern</v>
          </cell>
          <cell r="E414" t="str">
            <v>Grundsteuern, Grundstückgewinnsteuern, Hundesteuern.</v>
          </cell>
        </row>
        <row r="415">
          <cell r="C415" t="str">
            <v>9109</v>
          </cell>
          <cell r="D415" t="str">
            <v>Steuerzuteilung an Kirchgemeinden im Stadtverband</v>
          </cell>
        </row>
        <row r="416">
          <cell r="C416" t="str">
            <v>92</v>
          </cell>
          <cell r="D416" t="str">
            <v>Steuerabkommen</v>
          </cell>
        </row>
        <row r="417">
          <cell r="C417" t="str">
            <v>920</v>
          </cell>
          <cell r="D417" t="str">
            <v>Steuerabkommen</v>
          </cell>
          <cell r="E417" t="str">
            <v xml:space="preserve"> </v>
          </cell>
        </row>
        <row r="418">
          <cell r="C418" t="str">
            <v>9200</v>
          </cell>
          <cell r="D418" t="str">
            <v>Steuerabkommen</v>
          </cell>
          <cell r="E418" t="str">
            <v>Staatsvertragliche Steuerrückerstattungen an Gemeinwesen anderer Staaten; Steuerabkommen.</v>
          </cell>
        </row>
        <row r="419">
          <cell r="C419" t="str">
            <v>93</v>
          </cell>
          <cell r="D419" t="str">
            <v>Finanz- und Lastenausgleich</v>
          </cell>
        </row>
        <row r="420">
          <cell r="C420" t="str">
            <v>930</v>
          </cell>
          <cell r="D420" t="str">
            <v>Finanz- und Lastenausgleich</v>
          </cell>
          <cell r="E420" t="str">
            <v xml:space="preserve"> </v>
          </cell>
        </row>
        <row r="421">
          <cell r="C421" t="str">
            <v>9300</v>
          </cell>
          <cell r="D421" t="str">
            <v>Finanz- und Lastenausgleich</v>
          </cell>
          <cell r="E421" t="str">
            <v xml:space="preserve">Ausgleich der finanziellen Leistungsfähigkeit.
Die Aufteilung auf die verschiedenen Arten des Finanz- und Lastenausgleichs erfolgt nach dem Kontenplan. </v>
          </cell>
        </row>
        <row r="422">
          <cell r="C422" t="str">
            <v>94</v>
          </cell>
          <cell r="D422" t="str">
            <v>Ertragsanteile an Bundeseinnahmen</v>
          </cell>
        </row>
        <row r="423">
          <cell r="C423" t="str">
            <v>940</v>
          </cell>
          <cell r="D423" t="str">
            <v>Ertragsanteile an Bundeseinnahmen</v>
          </cell>
          <cell r="E423" t="str">
            <v xml:space="preserve"> </v>
          </cell>
        </row>
        <row r="424">
          <cell r="C424" t="str">
            <v>9400</v>
          </cell>
          <cell r="D424" t="str">
            <v>Ertragsanteile an Bundeseinnahmen</v>
          </cell>
          <cell r="E424" t="str">
            <v>Die Aufteilung der Ertragsanteile an Bundeseinnahmen erfolgt nach dem Kontenplan HRM2; Ertragsanteile an Bundeseinnahmen, Kantonsanteile an Bundeseinnahmen.</v>
          </cell>
        </row>
        <row r="425">
          <cell r="C425" t="str">
            <v>95</v>
          </cell>
          <cell r="D425" t="str">
            <v>Ertragsanteile, übrige</v>
          </cell>
        </row>
        <row r="426">
          <cell r="C426" t="str">
            <v>950</v>
          </cell>
          <cell r="D426" t="str">
            <v>Ertragsanteile, übrige</v>
          </cell>
          <cell r="E426" t="str">
            <v xml:space="preserve"> </v>
          </cell>
        </row>
        <row r="427">
          <cell r="C427" t="str">
            <v>9500</v>
          </cell>
          <cell r="D427" t="str">
            <v>Ertragsanteile, übrige</v>
          </cell>
          <cell r="E427" t="str">
            <v>Anteile der Gemeinden an kantonalen Einnahmen, die nicht zweckgebunden sind; Gemeindeanteile an kantonalen Steuern, an Regalien und Patenten und an kantonalen Gebühren, Wasserrechtszinsen, Wasserrechtskonzessionen.</v>
          </cell>
        </row>
        <row r="428">
          <cell r="C428" t="str">
            <v>96</v>
          </cell>
          <cell r="D428" t="str">
            <v>Vermögens- und Schuldenverwaltung</v>
          </cell>
        </row>
        <row r="429">
          <cell r="C429" t="str">
            <v>961</v>
          </cell>
          <cell r="D429" t="str">
            <v>Zinsen</v>
          </cell>
          <cell r="E429" t="str">
            <v xml:space="preserve"> </v>
          </cell>
        </row>
        <row r="430">
          <cell r="C430" t="str">
            <v>9610</v>
          </cell>
          <cell r="D430" t="str">
            <v>Zinsen</v>
          </cell>
          <cell r="E430" t="str">
            <v>Kapitalzinsen, Aktivzinsen, Passivzinsen, Verzugs- und Vergütungszinsen (Umfasst nicht Miet- und Pachtzinsen auf Liegenschaften).</v>
          </cell>
        </row>
        <row r="431">
          <cell r="C431" t="str">
            <v>962</v>
          </cell>
          <cell r="D431" t="str">
            <v>Emissionskosten</v>
          </cell>
          <cell r="E431" t="str">
            <v xml:space="preserve"> </v>
          </cell>
        </row>
        <row r="432">
          <cell r="C432" t="str">
            <v>9620</v>
          </cell>
          <cell r="D432" t="str">
            <v>Emissionskosten</v>
          </cell>
          <cell r="E432" t="str">
            <v>Kommissionen, Abgaben und Spesen auf Wertpapieren; Kommissionen und Gebühren bei Emissionen von Kassascheinen, Anleihen, Obligationen etc.</v>
          </cell>
        </row>
        <row r="433">
          <cell r="C433" t="str">
            <v>963</v>
          </cell>
          <cell r="D433" t="str">
            <v>Liegenschaften des Finanzvermögens</v>
          </cell>
          <cell r="E433" t="str">
            <v>Liegenschaften (Grundeigentum) als Kapitalanlagen, die veräusserbar sind und nicht der Verwaltungstätigkeit dienen.</v>
          </cell>
        </row>
        <row r="434">
          <cell r="C434" t="str">
            <v>9630</v>
          </cell>
          <cell r="D434" t="str">
            <v>Liegenschaften des Finanzvermögens</v>
          </cell>
          <cell r="E434" t="str">
            <v>Bau- und Unterhaltskosten sowie Erträge aus Liegenschaften des Finanzvermögens, Liegenschaftenverwaltung, Gemeindealpen und Gutsbetriebe des Finanzvermögens [Alpwirtschaft im Verwaltungsvermögen siehe Funktion 8180].</v>
          </cell>
        </row>
        <row r="435">
          <cell r="C435" t="str">
            <v>9639</v>
          </cell>
          <cell r="D435" t="str">
            <v>Gewinne und Verluste sowie Wertberichtigungen auf Liegenschaften des Finanzvermögens</v>
          </cell>
          <cell r="E435" t="str">
            <v>Buchgewinne, Buchverluste und Wertberichtigungen auf Liegenschaften des Finanzvermögens [Mobilien im Finanzvermögen siehe Funktion 9690].</v>
          </cell>
        </row>
        <row r="436">
          <cell r="C436" t="str">
            <v>969</v>
          </cell>
          <cell r="D436" t="str">
            <v>Finanzvermögen, n.a.g.</v>
          </cell>
          <cell r="E436" t="str">
            <v xml:space="preserve"> </v>
          </cell>
        </row>
        <row r="437">
          <cell r="C437" t="str">
            <v>9690</v>
          </cell>
          <cell r="D437" t="str">
            <v>Finanzvermögen, n.a.g.</v>
          </cell>
          <cell r="E437" t="str">
            <v>Finanzvermögen, die keiner bestimmten Funktion zugeordnet werden können; Buchgewinne, Buchverluste und Wertberichtigungen auf Finanzvermögen (ohne Liegenschaften), Kommissionen und Gebühren beim Einlösen von Coupons sowie bei Fälligkeit von Anleihen, Komm</v>
          </cell>
        </row>
        <row r="438">
          <cell r="C438" t="str">
            <v>97</v>
          </cell>
          <cell r="D438" t="str">
            <v>Rückverteilungen</v>
          </cell>
          <cell r="E438" t="str">
            <v>Rückverteilungen von Abgaben und Steuern.</v>
          </cell>
        </row>
        <row r="439">
          <cell r="C439" t="str">
            <v>971</v>
          </cell>
          <cell r="D439" t="str">
            <v>Rückverteilungen aus CO2-Abgabe</v>
          </cell>
        </row>
        <row r="440">
          <cell r="C440" t="str">
            <v>9710</v>
          </cell>
          <cell r="D440" t="str">
            <v>Rückverteilungen aus CO2-Abgabe</v>
          </cell>
          <cell r="E440" t="str">
            <v>Anteil aus der Rückverteilung der CO2-Abgabe.</v>
          </cell>
        </row>
        <row r="441">
          <cell r="C441" t="str">
            <v>99</v>
          </cell>
          <cell r="D441" t="str">
            <v>Nicht aufgeteilte Posten</v>
          </cell>
        </row>
        <row r="442">
          <cell r="C442" t="str">
            <v>990</v>
          </cell>
          <cell r="D442" t="str">
            <v>Nicht aufgeteilte Posten</v>
          </cell>
          <cell r="E442" t="str">
            <v>Nicht zuteilbare Posten.</v>
          </cell>
        </row>
        <row r="443">
          <cell r="C443" t="str">
            <v>9901</v>
          </cell>
          <cell r="D443" t="str">
            <v>Vorfinanzierungen, Einlagen und Entnahmen</v>
          </cell>
          <cell r="E443" t="str">
            <v>Einlagen in Vorfinanzierungen und Entnahmen aus Vorfinanzierungen ohne funktionale Zuordnung.</v>
          </cell>
        </row>
        <row r="444">
          <cell r="C444" t="str">
            <v>9902</v>
          </cell>
          <cell r="D444" t="str">
            <v>Abschreibungen Bilanzfehlbetrag</v>
          </cell>
          <cell r="E444" t="str">
            <v>Abschreibungen auf dem Bilanzfehlbetrag.</v>
          </cell>
        </row>
        <row r="445">
          <cell r="C445" t="str">
            <v>9903</v>
          </cell>
          <cell r="D445" t="str">
            <v>Einlagen in die Reserven</v>
          </cell>
          <cell r="E445" t="str">
            <v>Budgetierte Einlagen in die Reserven im Eigenkapital.</v>
          </cell>
        </row>
        <row r="446">
          <cell r="C446" t="str">
            <v>995</v>
          </cell>
          <cell r="D446" t="str">
            <v>Neutrale Aufwendungen und Erträge</v>
          </cell>
          <cell r="E446" t="str">
            <v xml:space="preserve"> </v>
          </cell>
        </row>
        <row r="447">
          <cell r="C447" t="str">
            <v>9950</v>
          </cell>
          <cell r="D447" t="str">
            <v>Neutrale Aufwendungen und Erträge</v>
          </cell>
          <cell r="E447" t="str">
            <v>Zuwendungen von Dritten ohne Zweckbindung einschliesslich kirchlichen Kollekten.</v>
          </cell>
        </row>
        <row r="448">
          <cell r="C448" t="str">
            <v>999</v>
          </cell>
          <cell r="D448" t="str">
            <v>Abschluss</v>
          </cell>
          <cell r="E448" t="str">
            <v xml:space="preserve"> </v>
          </cell>
        </row>
        <row r="449">
          <cell r="C449" t="str">
            <v>9998</v>
          </cell>
          <cell r="D449" t="str">
            <v>Abschluss Zweckverband</v>
          </cell>
          <cell r="E449" t="str">
            <v>Für Zweckverbände: Aufwand- oder Ertragsüberschuss des Rechnungsjahres zu Lasten bzw. zu Gunsten der Verbandsgemeinden.</v>
          </cell>
        </row>
        <row r="450">
          <cell r="C450" t="str">
            <v>9999</v>
          </cell>
          <cell r="D450" t="str">
            <v>Abschluss</v>
          </cell>
          <cell r="E450" t="str">
            <v>Aufwand- oder Ertragsüberschuss Ende Rechnungsjahr (Gegenbuchung auf Bilanzkonto 299 Bilanzüberschuss/-fehlbetrag).</v>
          </cell>
        </row>
      </sheetData>
      <sheetData sheetId="3">
        <row r="8">
          <cell r="I8">
            <v>3</v>
          </cell>
          <cell r="J8">
            <v>3</v>
          </cell>
          <cell r="K8"/>
          <cell r="L8" t="str">
            <v>Aufwand</v>
          </cell>
          <cell r="M8" t="str">
            <v xml:space="preserve"> </v>
          </cell>
        </row>
        <row r="9">
          <cell r="I9">
            <v>30</v>
          </cell>
          <cell r="J9">
            <v>30</v>
          </cell>
          <cell r="K9"/>
          <cell r="L9" t="str">
            <v>Personalaufwand</v>
          </cell>
          <cell r="M9" t="str">
            <v>Aufwand der für das eigene Personal und die Behördenmitglieder geleistet wird sowie Leistungen an das inaktive Personal und für temporäre Anstellungen.</v>
          </cell>
        </row>
        <row r="10">
          <cell r="I10">
            <v>300</v>
          </cell>
          <cell r="J10">
            <v>300</v>
          </cell>
          <cell r="K10"/>
          <cell r="L10" t="str">
            <v>Behörden und Kommissionen</v>
          </cell>
          <cell r="M10" t="str">
            <v>Durch ein Wahlorgan oder eine zuständige Amtsstelle gewählte Gremien.</v>
          </cell>
        </row>
        <row r="11">
          <cell r="I11">
            <v>3000</v>
          </cell>
          <cell r="J11">
            <v>3000</v>
          </cell>
          <cell r="K11"/>
          <cell r="L11" t="str">
            <v>Entschädigungen, Tag- und Sitzungsgelder an Behörden und Kommissionen</v>
          </cell>
          <cell r="M11" t="str">
            <v>Entschädigungen sowie Tag- und Sitzungsgelder an Behörden- und Kommissionsmitglieder. Reisekosten und andere Spesen (Kostenersatz) auf Konto 3170 Reisekosten und Spesen erfassen.</v>
          </cell>
        </row>
        <row r="12">
          <cell r="I12">
            <v>300000</v>
          </cell>
          <cell r="J12"/>
          <cell r="K12" t="str">
            <v>3000.00</v>
          </cell>
          <cell r="L12" t="str">
            <v>Entschädigungen, Tag- und Sitzungsgelder an Behörden und Kommissionen</v>
          </cell>
          <cell r="M12" t="str">
            <v>Entschädigungen, Tag- und Sitzungsgelder an Behörden- und Kommissionsmitglieder.</v>
          </cell>
        </row>
        <row r="13">
          <cell r="I13">
            <v>3001</v>
          </cell>
          <cell r="J13">
            <v>3001</v>
          </cell>
          <cell r="K13"/>
          <cell r="L13" t="str">
            <v>Vergütungen an Behörden und Kommissionen (nicht zum massgebenden Lohn gehörend)</v>
          </cell>
          <cell r="M13" t="str">
            <v>Vergütungen für Verrichtungen, die nicht als massgebenden Lohn gewertet werden. Reisekosten und andere Spesen (Kostenersatz) auf Konto 3170 Reisekosten und Spesen erfassen.</v>
          </cell>
        </row>
        <row r="14">
          <cell r="I14">
            <v>300100</v>
          </cell>
          <cell r="J14"/>
          <cell r="K14" t="str">
            <v>3001.00</v>
          </cell>
          <cell r="L14" t="str">
            <v>Vergütungen an Behörden und Kommissionen (nicht zum massgebenden Lohn gehörend)</v>
          </cell>
          <cell r="M14" t="str">
            <v>Vergütungen an Behörden- und Kommissionsmitglieder für Verrichtungen, die nicht als massgebenden Lohn gewertet werden.</v>
          </cell>
        </row>
        <row r="15">
          <cell r="I15">
            <v>301</v>
          </cell>
          <cell r="J15">
            <v>301</v>
          </cell>
          <cell r="K15"/>
          <cell r="L15" t="str">
            <v>Löhne des Verwaltungs- und Betriebspersonals</v>
          </cell>
          <cell r="M15" t="str">
            <v>Im Anstellungsverhältnis beschäftigtes Personal, welches dem Personalrecht des Gemeinwesens unterstellt ist.</v>
          </cell>
        </row>
        <row r="16">
          <cell r="I16">
            <v>3010</v>
          </cell>
          <cell r="J16">
            <v>3010</v>
          </cell>
          <cell r="K16"/>
          <cell r="L16" t="str">
            <v>Löhne des Verwaltungs- und Betriebspersonals</v>
          </cell>
          <cell r="M16" t="str">
            <v>Löhne inkl. Überstundenzuschläge an das Verwaltungs- und Betriebspersonal. Nur Löhne und Lohnbestandteile bzw. Lohnzuschläge. Zulagen siehe Sachgruppe 304.</v>
          </cell>
        </row>
        <row r="17">
          <cell r="I17">
            <v>301000</v>
          </cell>
          <cell r="J17"/>
          <cell r="K17" t="str">
            <v>3010.00</v>
          </cell>
          <cell r="L17" t="str">
            <v>Löhne des Verwaltungs- und Betriebspersonals</v>
          </cell>
          <cell r="M17" t="str">
            <v>Löhne an das Verwaltungs- und Betriebspersonal inkl. zeitlich befristete Anstellungsverhältnisse. Zulagen unter Sachgruppe 304 erfassen.</v>
          </cell>
        </row>
        <row r="18">
          <cell r="I18">
            <v>301009</v>
          </cell>
          <cell r="J18"/>
          <cell r="K18" t="str">
            <v>3010.09</v>
          </cell>
          <cell r="L18" t="str">
            <v>Erstattung von Lohn des Verwaltungs- und Betriebspersonals</v>
          </cell>
          <cell r="M18" t="str">
            <v>Aufwandminderungskonto. Taggelder von Kranken- und Unfallversicherungen, Erwerbsersatz, Mutterschaftsentschädigung der Ausgleichskasse.</v>
          </cell>
        </row>
        <row r="19">
          <cell r="I19">
            <v>302</v>
          </cell>
          <cell r="J19">
            <v>302</v>
          </cell>
          <cell r="K19"/>
          <cell r="L19" t="str">
            <v>Löhne der Lehrkräfte</v>
          </cell>
          <cell r="M19" t="str">
            <v>Im Anstellungsverhältnis stehende Lehrkräfte.</v>
          </cell>
        </row>
        <row r="20">
          <cell r="I20">
            <v>3020</v>
          </cell>
          <cell r="J20">
            <v>3020</v>
          </cell>
          <cell r="K20"/>
          <cell r="L20" t="str">
            <v>Löhne der Lehrkräfte</v>
          </cell>
          <cell r="M20" t="str">
            <v>Löhne der Lehrkräfte, Vikariate, Dozenten, Professuren aller Schulstufen. Nur Löhne und Lohnbestandteile bzw. Lohnzuschläge. Zulagen siehe Sachgruppe 304.</v>
          </cell>
        </row>
        <row r="21">
          <cell r="I21">
            <v>302000</v>
          </cell>
          <cell r="J21"/>
          <cell r="K21" t="str">
            <v>3020.00</v>
          </cell>
          <cell r="L21" t="str">
            <v>Löhne der Lehrkräfte</v>
          </cell>
          <cell r="M21" t="str">
            <v>Löhne der Lehrkräfte, Vikariate, Dozenten, Professuren aller Schulstufen inkl. zeitlich befristete Anstellungsverhältnisse. Nur Löhne und Lohnbestandteile bzw. Lohnzuschläge. Zulagen siehe Sachgruppe 304.</v>
          </cell>
        </row>
        <row r="22">
          <cell r="I22">
            <v>302009</v>
          </cell>
          <cell r="J22"/>
          <cell r="K22" t="str">
            <v>3020.09</v>
          </cell>
          <cell r="L22" t="str">
            <v>Erstattung von Lohn der Lehrkräfte</v>
          </cell>
          <cell r="M22" t="str">
            <v>Aufwandminderungskonto. Taggelder von Kranken- und Unfallversicherungen, Erwerbsersatz, Mutterschaftsentschädigung der Ausgleichskasse.</v>
          </cell>
        </row>
        <row r="23">
          <cell r="I23">
            <v>303</v>
          </cell>
          <cell r="J23">
            <v>303</v>
          </cell>
          <cell r="K23"/>
          <cell r="L23" t="str">
            <v>Temporäre Arbeitskräfte</v>
          </cell>
          <cell r="M23" t="str">
            <v>Von Arbeitsvermittlern zur Verfügung gestellte Arbeitskräfte.</v>
          </cell>
        </row>
        <row r="24">
          <cell r="I24">
            <v>3030</v>
          </cell>
          <cell r="J24">
            <v>3030</v>
          </cell>
          <cell r="K24"/>
          <cell r="L24" t="str">
            <v>Temporäre Arbeitskräfte</v>
          </cell>
          <cell r="M24" t="str">
            <v>Entschädigungen an Arbeitsvermittler (Dritte) und an Private im Auftragsverhältnis (selbständigerwerbende), für welche AHV abzurechnen ist. Löhne bei zeitlich befristeten Anstellungsverhältnissen unter Sachgruppe 301 oder 302 erfassen.</v>
          </cell>
        </row>
        <row r="25">
          <cell r="I25">
            <v>303000</v>
          </cell>
          <cell r="J25"/>
          <cell r="K25" t="str">
            <v>3030.00</v>
          </cell>
          <cell r="L25" t="str">
            <v>Entschädigungen für temporäre Arbeitskräfte</v>
          </cell>
          <cell r="M25" t="str">
            <v>Entschädigungen an Arbeitsvermittler (Dritte) und an Private im Auftragsverhältnis (selbständigerwerbende), für welche AHV abzurechnen ist. Löhne bei zeitlich befristeten Anstellungsverhältnissen unter Sachgruppe 301 oder 302 erfassen.</v>
          </cell>
        </row>
        <row r="26">
          <cell r="I26">
            <v>304</v>
          </cell>
          <cell r="J26">
            <v>304</v>
          </cell>
          <cell r="K26"/>
          <cell r="L26" t="str">
            <v>Zulagen</v>
          </cell>
          <cell r="M26" t="str">
            <v>Zulagen auf gesetzlicher Basis oder für zusätzliche Verrichtungen, besondere Arbeitserschwernisse oder ähnliches. Zulagen können unter Umständen AHV/IV/EO-ALV pflichtig sein.</v>
          </cell>
        </row>
        <row r="27">
          <cell r="I27">
            <v>3040</v>
          </cell>
          <cell r="J27">
            <v>3040</v>
          </cell>
          <cell r="K27"/>
          <cell r="L27" t="str">
            <v>Kinder- und Ausbildungszulagen</v>
          </cell>
          <cell r="M27" t="str">
            <v>Nur für Kinder- und Ausbildungszulagen zu Lasten des Gemeinwesens.
Von der Familienausgleichskasse (SVA) vergütete Kinder- und Ausbildungszulagen über ein Kontokorrentkonto in der Bilanz abwickeln.</v>
          </cell>
        </row>
        <row r="28">
          <cell r="I28">
            <v>304000</v>
          </cell>
          <cell r="J28"/>
          <cell r="K28" t="str">
            <v>3040.00</v>
          </cell>
          <cell r="L28" t="str">
            <v>Kinder- und Ausbildungszulagen</v>
          </cell>
          <cell r="M28" t="str">
            <v>Kinder- und Ausbildungszulagen an das Personal (zu Lasten des Gemeinwesens).</v>
          </cell>
        </row>
        <row r="29">
          <cell r="I29">
            <v>3042</v>
          </cell>
          <cell r="J29">
            <v>3042</v>
          </cell>
          <cell r="K29"/>
          <cell r="L29" t="str">
            <v>Verpflegungszulagen</v>
          </cell>
          <cell r="M29" t="str">
            <v>Zulagen für auswärtige Verpflegung im Sinne eines Lohnbestandteils bzw. einer Lohnergänzung. Kostenersatz von Verpflegungsauslagen unter Sachgruppe 3170 Reisekosten und Spesen erfassen.</v>
          </cell>
        </row>
        <row r="30">
          <cell r="I30">
            <v>304200</v>
          </cell>
          <cell r="J30"/>
          <cell r="K30" t="str">
            <v>3042.00</v>
          </cell>
          <cell r="L30" t="str">
            <v>Verpflegungszulagen</v>
          </cell>
          <cell r="M30" t="str">
            <v>Zulagen für auswärtige Verpflegung im Sinne eines Lohnbestandteils bzw. einer Lohnergänzung. Kostenersatz von Verpflegungsauslagen unter Sachgruppe 3170 Reisekosten und Spesen erfassen.</v>
          </cell>
        </row>
        <row r="31">
          <cell r="I31">
            <v>3043</v>
          </cell>
          <cell r="J31">
            <v>3043</v>
          </cell>
          <cell r="K31"/>
          <cell r="L31" t="str">
            <v>Wohnungszulagen</v>
          </cell>
          <cell r="M31" t="str">
            <v>Zulagen für Wohnzwecke im Sinne eines Lohnbestandteils bzw. einer Lohnergänzung; Wohnortszulagen.</v>
          </cell>
        </row>
        <row r="32">
          <cell r="I32">
            <v>304300</v>
          </cell>
          <cell r="J32"/>
          <cell r="K32" t="str">
            <v>3043.00</v>
          </cell>
          <cell r="L32" t="str">
            <v>Wohnungszulagen</v>
          </cell>
          <cell r="M32" t="str">
            <v>Zulagen für Wohnzwecke im Sinne eines Lohnbestandteils bzw. einer Lohnergänzung; Wohnortszulagen.</v>
          </cell>
        </row>
        <row r="33">
          <cell r="I33">
            <v>3049</v>
          </cell>
          <cell r="J33">
            <v>3049</v>
          </cell>
          <cell r="K33"/>
          <cell r="L33" t="str">
            <v>Übrige Zulagen</v>
          </cell>
          <cell r="M33" t="str">
            <v>Andere Zulagen im Sinne eines Lohnbestandteils bzw. einer Lohnergänzung für dienstliche Verrichtungen wie Stundenplaner-Zulagen, Gefahren-Zulagen, Schicht-Zulagen, Kleider-Entschädigungen, etc.</v>
          </cell>
        </row>
        <row r="34">
          <cell r="I34">
            <v>304900</v>
          </cell>
          <cell r="J34"/>
          <cell r="K34" t="str">
            <v>3049.00</v>
          </cell>
          <cell r="L34" t="str">
            <v>Übrige Zulagen</v>
          </cell>
          <cell r="M34" t="str">
            <v>Andere Zulagen im Sinne eines Lohnbestandteils bzw. einer Lohnergänzung für dienstliche Verrichtungen wie Stundenplaner-Zulagen, Gefahren-Zulagen, Schicht-Zulagen, Kleider-Entschädigungen, etc.</v>
          </cell>
        </row>
        <row r="35">
          <cell r="I35">
            <v>305</v>
          </cell>
          <cell r="J35">
            <v>305</v>
          </cell>
          <cell r="K35"/>
          <cell r="L35" t="str">
            <v>Arbeitgeberbeiträge</v>
          </cell>
          <cell r="M35" t="str">
            <v>Arbeitgeberbeiträge an Sozial- und Personalversicherungen</v>
          </cell>
        </row>
        <row r="36">
          <cell r="I36">
            <v>3050</v>
          </cell>
          <cell r="J36">
            <v>3050</v>
          </cell>
          <cell r="K36"/>
          <cell r="L36" t="str">
            <v>AG-Beiträge AHV, IV, EO, ALV, Verwaltungskosten</v>
          </cell>
          <cell r="M36" t="str">
            <v>Arbeitgeberbeiträge an die öffentlichen Sozialversicherungen AHV, IV, EO, ALV inkl. Verwaltungskostenanteil (ohne FAK-Beiträge).</v>
          </cell>
        </row>
        <row r="37">
          <cell r="I37">
            <v>305000</v>
          </cell>
          <cell r="J37"/>
          <cell r="K37" t="str">
            <v>3050.00</v>
          </cell>
          <cell r="L37" t="str">
            <v>AG-Beiträge AHV, IV, EO, ALV, Verwaltungskosten</v>
          </cell>
          <cell r="M37" t="str">
            <v>Arbeitgeberbeiträge an die öffentlichen Sozialversicherungen AHV, IV, EO, ALV inkl. Verwaltungskostenanteil (ohne FAK-Beiträge).</v>
          </cell>
        </row>
        <row r="38">
          <cell r="I38">
            <v>305009</v>
          </cell>
          <cell r="J38"/>
          <cell r="K38" t="str">
            <v>3050.09</v>
          </cell>
          <cell r="L38" t="str">
            <v>Erstattung von AG-Beiträgen AHV, IV, EO, ALV, Verwaltungskosten</v>
          </cell>
          <cell r="M38" t="str">
            <v>Aufwandminderungskonto. Rückerstattungen von Arbeitgeberbeiträgen an die öffentlichen Sozialversicherungen AHV, IV, EO, ALV inkl. Verwaltungskostenanteil (ohne FAK-Beiträge).</v>
          </cell>
        </row>
        <row r="39">
          <cell r="I39">
            <v>3051</v>
          </cell>
          <cell r="J39">
            <v>3051</v>
          </cell>
          <cell r="K39"/>
          <cell r="L39" t="str">
            <v>AG-Beiträge an eigene Pensionskassen</v>
          </cell>
          <cell r="M39" t="str">
            <v>Arbeitgeberbeiträge an Pensionskassen des eigenen Gemeinwesens.</v>
          </cell>
        </row>
        <row r="40">
          <cell r="I40">
            <v>305100</v>
          </cell>
          <cell r="J40"/>
          <cell r="K40" t="str">
            <v>3051.00</v>
          </cell>
          <cell r="L40" t="str">
            <v>AG-Beiträge an eigene Pensionskassen</v>
          </cell>
          <cell r="M40" t="str">
            <v>Arbeitgeberbeiträge an Pensionskassen des eigenen Gemeinwesens.</v>
          </cell>
        </row>
        <row r="41">
          <cell r="I41">
            <v>3052</v>
          </cell>
          <cell r="J41">
            <v>3052</v>
          </cell>
          <cell r="K41"/>
          <cell r="L41" t="str">
            <v>AG-Beiträge an andere Pensionskassen</v>
          </cell>
          <cell r="M41" t="str">
            <v>Arbeitgeberbeiträge an Pensionskassen ausserhalb des eigenen Gemeinwesens. AG-Beiträge an eigene Pensionskassen auf Sachgruppe 3051 erfassen.</v>
          </cell>
        </row>
        <row r="42">
          <cell r="I42">
            <v>305200</v>
          </cell>
          <cell r="J42"/>
          <cell r="K42" t="str">
            <v>3052.00</v>
          </cell>
          <cell r="L42" t="str">
            <v>AG-Beiträge an andere Pensionskassen</v>
          </cell>
          <cell r="M42" t="str">
            <v>Arbeitgeberbeiträge an Pensionskassen ausserhalb des eigenen Gemeinwesens. AG-Beiträge an eigene Pensionskassen auf Sachgruppe 3051 erfassen.</v>
          </cell>
        </row>
        <row r="43">
          <cell r="I43">
            <v>3053</v>
          </cell>
          <cell r="J43">
            <v>3053</v>
          </cell>
          <cell r="K43"/>
          <cell r="L43" t="str">
            <v>AG-Beiträge an Unfall- und Personal-Haftpflichtversicherungen</v>
          </cell>
          <cell r="M43" t="str">
            <v>Arbeitgeberbeiträge an die obligatorischen Unfallversicherungen (SUVA oder Privatversicherer) sowie an Nichtberufsunfallversicherungen, wenn der Arbeitgeber sich an der Prämie beteiligt. Personal-Haftpflichtversicherungen.</v>
          </cell>
        </row>
        <row r="44">
          <cell r="I44">
            <v>305300</v>
          </cell>
          <cell r="J44"/>
          <cell r="K44" t="str">
            <v>3053.00</v>
          </cell>
          <cell r="L44" t="str">
            <v>AG-Beiträge an Unfall- und Personal-Haftpflichtversicherungen</v>
          </cell>
          <cell r="M44" t="str">
            <v>Arbeitgeberbeiträge an die obligatorischen Unfallversicherungen (SUVA oder Privatversicherer) sowie an Nichtberufsunfallversicherungen, wenn der Arbeitgeber sich an der Prämie beteiligt. Personal-Haftpflichtversicherungen.</v>
          </cell>
        </row>
        <row r="45">
          <cell r="I45">
            <v>3054</v>
          </cell>
          <cell r="J45">
            <v>3054</v>
          </cell>
          <cell r="K45"/>
          <cell r="L45" t="str">
            <v>AG-Beiträge an Familienausgleichskasse</v>
          </cell>
          <cell r="M45" t="str">
            <v>Arbeitgeberbeiträge an Familienausgleichskasse.</v>
          </cell>
        </row>
        <row r="46">
          <cell r="I46">
            <v>305400</v>
          </cell>
          <cell r="J46"/>
          <cell r="K46" t="str">
            <v>3054.00</v>
          </cell>
          <cell r="L46" t="str">
            <v>AG-Beiträge an Familienausgleichskasse</v>
          </cell>
          <cell r="M46" t="str">
            <v>Arbeitgeberbeiträge an Familienausgleichskasse.</v>
          </cell>
        </row>
        <row r="47">
          <cell r="I47">
            <v>3055</v>
          </cell>
          <cell r="J47">
            <v>3055</v>
          </cell>
          <cell r="K47"/>
          <cell r="L47" t="str">
            <v>AG-Beiträge an Krankentaggeldversicherungen</v>
          </cell>
          <cell r="M47" t="str">
            <v>Arbeitgeberbeiträge an Krankentaggeldversicherungen.</v>
          </cell>
        </row>
        <row r="48">
          <cell r="I48">
            <v>305500</v>
          </cell>
          <cell r="J48"/>
          <cell r="K48" t="str">
            <v>3055.00</v>
          </cell>
          <cell r="L48" t="str">
            <v>AG-Beiträge an Krankentaggeldversicherungen</v>
          </cell>
          <cell r="M48" t="str">
            <v>Arbeitgeberbeiträge an Krankentaggeldversicherungen.</v>
          </cell>
        </row>
        <row r="49">
          <cell r="I49">
            <v>3056</v>
          </cell>
          <cell r="J49">
            <v>3056</v>
          </cell>
          <cell r="K49"/>
          <cell r="L49" t="str">
            <v>AG-Beiträge an Krankenkassenprämien</v>
          </cell>
          <cell r="M49" t="str">
            <v>Arbeitgeberbeiträge an Krankenkassenprämien.</v>
          </cell>
        </row>
        <row r="50">
          <cell r="I50">
            <v>305600</v>
          </cell>
          <cell r="J50"/>
          <cell r="K50" t="str">
            <v>3056.00</v>
          </cell>
          <cell r="L50" t="str">
            <v>AG-Beiträge an Krankenkassenprämien</v>
          </cell>
          <cell r="M50" t="str">
            <v>Arbeitgeberbeiträge an Krankenkassenprämien.</v>
          </cell>
        </row>
        <row r="51">
          <cell r="I51">
            <v>3059</v>
          </cell>
          <cell r="J51">
            <v>3059</v>
          </cell>
          <cell r="K51"/>
          <cell r="L51" t="str">
            <v>Übrige AG-Beiträge</v>
          </cell>
          <cell r="M51" t="str">
            <v>Arbeitgeberbeiträge an übrige Sozial- und Vorsorgeversicherungen.</v>
          </cell>
        </row>
        <row r="52">
          <cell r="I52">
            <v>305900</v>
          </cell>
          <cell r="J52"/>
          <cell r="K52" t="str">
            <v>3059.00</v>
          </cell>
          <cell r="L52" t="str">
            <v>Übrige AG-Beiträge</v>
          </cell>
          <cell r="M52" t="str">
            <v>Arbeitgeberbeiträge an übrige Sozial- und Vorsorgeversicherungen.</v>
          </cell>
        </row>
        <row r="53">
          <cell r="I53">
            <v>306</v>
          </cell>
          <cell r="J53">
            <v>306</v>
          </cell>
          <cell r="K53"/>
          <cell r="L53" t="str">
            <v>Arbeitgeberleistungen</v>
          </cell>
          <cell r="M53" t="str">
            <v>Leistungen an inaktives Personal (Ruhegehälter, Renten, Teuerungszulagen auf Renten etc.)</v>
          </cell>
        </row>
        <row r="54">
          <cell r="I54">
            <v>3060</v>
          </cell>
          <cell r="J54">
            <v>3060</v>
          </cell>
          <cell r="K54"/>
          <cell r="L54" t="str">
            <v>Ruhegehälter</v>
          </cell>
          <cell r="M54" t="str">
            <v>Vom Gemeinwesen getragene Altersleistungen inkl. Teuerungszulagen.</v>
          </cell>
        </row>
        <row r="55">
          <cell r="I55">
            <v>306000</v>
          </cell>
          <cell r="J55"/>
          <cell r="K55" t="str">
            <v>3060.00</v>
          </cell>
          <cell r="L55" t="str">
            <v>Ruhegehälter</v>
          </cell>
          <cell r="M55" t="str">
            <v>Vom Gemeinwesen getragene Altersleistungen inkl. Teuerungszulagen.</v>
          </cell>
        </row>
        <row r="56">
          <cell r="I56">
            <v>3061</v>
          </cell>
          <cell r="J56">
            <v>3061</v>
          </cell>
          <cell r="K56"/>
          <cell r="L56" t="str">
            <v>Renten oder Rentenanteile</v>
          </cell>
          <cell r="M56" t="str">
            <v>Vom Gemeinwesen getragene Altersleistung inkl. Teuerungszulagen.</v>
          </cell>
        </row>
        <row r="57">
          <cell r="I57">
            <v>306100</v>
          </cell>
          <cell r="J57"/>
          <cell r="K57" t="str">
            <v>3061.00</v>
          </cell>
          <cell r="L57" t="str">
            <v>Renten oder Rentenanteile</v>
          </cell>
          <cell r="M57" t="str">
            <v>Vom Gemeinwesen getragene Altersleistung inkl. Teuerungszulagen.</v>
          </cell>
        </row>
        <row r="58">
          <cell r="I58">
            <v>3062</v>
          </cell>
          <cell r="J58">
            <v>3062</v>
          </cell>
          <cell r="K58"/>
          <cell r="L58" t="str">
            <v>Teuerungszulagen auf Renten und Rentenanteilen</v>
          </cell>
          <cell r="M58" t="str">
            <v>Vom Gemeinwesen getragene Altersleistung inkl. Teuerungszulagen.</v>
          </cell>
        </row>
        <row r="59">
          <cell r="I59">
            <v>306200</v>
          </cell>
          <cell r="J59"/>
          <cell r="K59" t="str">
            <v>3062.00</v>
          </cell>
          <cell r="L59" t="str">
            <v>Teuerungszulagen auf Renten und Rentenanteilen</v>
          </cell>
          <cell r="M59" t="str">
            <v>Vom Gemeinwesen getragene Altersleistung inkl. Teuerungszulagen.</v>
          </cell>
        </row>
        <row r="60">
          <cell r="I60">
            <v>3063</v>
          </cell>
          <cell r="J60">
            <v>3063</v>
          </cell>
          <cell r="K60"/>
          <cell r="L60" t="str">
            <v>Unfallrenten und Rentenablösungen</v>
          </cell>
          <cell r="M60" t="str">
            <v>Vom Gemeinwesen getragene Renten und Rentenablösungen.</v>
          </cell>
        </row>
        <row r="61">
          <cell r="I61">
            <v>306300</v>
          </cell>
          <cell r="J61"/>
          <cell r="K61" t="str">
            <v>3063.00</v>
          </cell>
          <cell r="L61" t="str">
            <v>Unfallrenten und Rentenablösungen</v>
          </cell>
          <cell r="M61" t="str">
            <v>Vom Gemeinwesen getragene Renten und Rentenablösungen.</v>
          </cell>
        </row>
        <row r="62">
          <cell r="I62">
            <v>3064</v>
          </cell>
          <cell r="J62">
            <v>3064</v>
          </cell>
          <cell r="K62"/>
          <cell r="L62" t="str">
            <v>Überbrückungsrenten</v>
          </cell>
          <cell r="M62" t="str">
            <v>Überbrückungsrenten für fehlende AHV bei vorzeitig Pensionierten bis zum Erreichen des Pensionsalters.</v>
          </cell>
        </row>
        <row r="63">
          <cell r="I63">
            <v>306400</v>
          </cell>
          <cell r="J63"/>
          <cell r="K63" t="str">
            <v>3064.00</v>
          </cell>
          <cell r="L63" t="str">
            <v>Überbrückungsrenten</v>
          </cell>
          <cell r="M63" t="str">
            <v>Überbrückungsrenten für fehlende AHV bei vorzeitig Pensionierten bis zum Erreichen des Pensionsalters.</v>
          </cell>
        </row>
        <row r="64">
          <cell r="I64">
            <v>3069</v>
          </cell>
          <cell r="J64">
            <v>3069</v>
          </cell>
          <cell r="K64"/>
          <cell r="L64" t="str">
            <v>Übrige Arbeitgeberleistungen</v>
          </cell>
          <cell r="M64" t="str">
            <v>Übrige Arbeitgeberleistungen an inaktives Personal.</v>
          </cell>
        </row>
        <row r="65">
          <cell r="I65">
            <v>306900</v>
          </cell>
          <cell r="J65"/>
          <cell r="K65" t="str">
            <v>3069.00</v>
          </cell>
          <cell r="L65" t="str">
            <v>Übrige Arbeitgeberleistungen</v>
          </cell>
          <cell r="M65" t="str">
            <v>Übrige Arbeitgeberleistungen an inaktives Personal.</v>
          </cell>
        </row>
        <row r="66">
          <cell r="I66">
            <v>309</v>
          </cell>
          <cell r="J66">
            <v>309</v>
          </cell>
          <cell r="K66"/>
          <cell r="L66" t="str">
            <v>Übriger Personalaufwand</v>
          </cell>
          <cell r="M66" t="str">
            <v xml:space="preserve"> </v>
          </cell>
        </row>
        <row r="67">
          <cell r="I67">
            <v>3090</v>
          </cell>
          <cell r="J67">
            <v>3090</v>
          </cell>
          <cell r="K67"/>
          <cell r="L67" t="str">
            <v>Aus- und Weiterbildung des Personals</v>
          </cell>
          <cell r="M67" t="str">
            <v>Schulungs-, Ausbildungs- und Weiterbildungskosten für die Personalschulung. Kostenbeiträge an Studienaufenthalte und Studienreisen des Personals, Honorare an externe Referenten und Kursleiter.</v>
          </cell>
        </row>
        <row r="68">
          <cell r="I68">
            <v>309000</v>
          </cell>
          <cell r="J68"/>
          <cell r="K68" t="str">
            <v>3090.00</v>
          </cell>
          <cell r="L68" t="str">
            <v>Aus- und Weiterbildung des Personals</v>
          </cell>
          <cell r="M68" t="str">
            <v>Schulungs-, Ausbildungs- und Weiterbildungskosten für die Personalschulung. Kostenbeiträge an Studienaufenthalte und Studienreisen des Personals, Honorare an externe Referenten und Kursleiter.</v>
          </cell>
        </row>
        <row r="69">
          <cell r="I69">
            <v>3091</v>
          </cell>
          <cell r="J69">
            <v>3091</v>
          </cell>
          <cell r="K69"/>
          <cell r="L69" t="str">
            <v>Personalwerbung</v>
          </cell>
          <cell r="M69" t="str">
            <v>Kosten der Personalrekrutierung, wie Inserate, Reisespesen der Bewerber, Stellenvermittler, Assessments, grafologische und andere Gutachten.</v>
          </cell>
        </row>
        <row r="70">
          <cell r="I70">
            <v>309100</v>
          </cell>
          <cell r="J70"/>
          <cell r="K70" t="str">
            <v>3091.00</v>
          </cell>
          <cell r="L70" t="str">
            <v>Personalwerbung</v>
          </cell>
          <cell r="M70" t="str">
            <v>Kosten der Personalrekrutierung, wie Inserate, Reisespesen der Bewerber, Stellenvermittler, Assessments, grafologische und andere Gutachten.</v>
          </cell>
        </row>
        <row r="71">
          <cell r="I71">
            <v>3099</v>
          </cell>
          <cell r="J71">
            <v>3099</v>
          </cell>
          <cell r="K71"/>
          <cell r="L71" t="str">
            <v>Übriger Personalaufwand</v>
          </cell>
          <cell r="M71" t="str">
            <v>Personalanlässe, Personalausflüge, Beiträge an Personalvereinigungen, Geschenke an das Personal (nicht DAG), vertrauensärztliche Untersuchungen, Vergünstigungen für Reiseschecks.</v>
          </cell>
        </row>
        <row r="72">
          <cell r="I72">
            <v>309900</v>
          </cell>
          <cell r="J72"/>
          <cell r="K72" t="str">
            <v>3099.00</v>
          </cell>
          <cell r="L72" t="str">
            <v>Übriger Personalaufwand</v>
          </cell>
          <cell r="M72" t="str">
            <v>Personalanlässe, Personalausflüge, Beiträge an Personalvereinigungen, Geschenke an das Personal (nicht DAG), vertrauensärztliche Untersuchungen, Vergünstigungen für Reiseschecks.</v>
          </cell>
        </row>
        <row r="73">
          <cell r="I73">
            <v>31</v>
          </cell>
          <cell r="J73">
            <v>31</v>
          </cell>
          <cell r="K73"/>
          <cell r="L73" t="str">
            <v>Sach- und übriger Betriebsaufwand</v>
          </cell>
          <cell r="M73" t="str">
            <v xml:space="preserve"> </v>
          </cell>
        </row>
        <row r="74">
          <cell r="I74">
            <v>310</v>
          </cell>
          <cell r="J74">
            <v>310</v>
          </cell>
          <cell r="K74"/>
          <cell r="L74" t="str">
            <v>Material- und Warenaufwand</v>
          </cell>
          <cell r="M74" t="str">
            <v>Aufwand für die Beschaffung von Konsumgütern, die vom Gemeinwesen in der betreffenden Rechnungsperiode verbraucht werden.</v>
          </cell>
        </row>
        <row r="75">
          <cell r="I75">
            <v>3100</v>
          </cell>
          <cell r="J75">
            <v>3100</v>
          </cell>
          <cell r="K75"/>
          <cell r="L75" t="str">
            <v>Büromaterial</v>
          </cell>
          <cell r="M75" t="str">
            <v>Verbrauchsmaterial für das Büro und die Verwaltungsaufgaben, einschliesslich Verbrauchsmaterial der Büroinformatik.</v>
          </cell>
        </row>
        <row r="76">
          <cell r="I76">
            <v>310000</v>
          </cell>
          <cell r="J76"/>
          <cell r="K76" t="str">
            <v>3100.00</v>
          </cell>
          <cell r="L76" t="str">
            <v>Büromaterial</v>
          </cell>
          <cell r="M76" t="str">
            <v>Verbrauchsmaterial für das Büro und die Verwaltungsaufgaben, einschliesslich Verbrauchsmaterial der Büroinformatik.</v>
          </cell>
        </row>
        <row r="77">
          <cell r="I77">
            <v>3101</v>
          </cell>
          <cell r="J77">
            <v>3101</v>
          </cell>
          <cell r="K77"/>
          <cell r="L77" t="str">
            <v>Betriebs-, Verbrauchsmaterial</v>
          </cell>
          <cell r="M77"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8">
          <cell r="I78">
            <v>310100</v>
          </cell>
          <cell r="J78"/>
          <cell r="K78" t="str">
            <v>3101.00</v>
          </cell>
          <cell r="L78" t="str">
            <v>Betriebs-, Verbrauchsmaterial</v>
          </cell>
          <cell r="M78"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9">
          <cell r="I79">
            <v>3102</v>
          </cell>
          <cell r="J79">
            <v>3102</v>
          </cell>
          <cell r="K79"/>
          <cell r="L79" t="str">
            <v>Drucksachen, Publikationen</v>
          </cell>
          <cell r="M79"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0">
          <cell r="I80">
            <v>310200</v>
          </cell>
          <cell r="J80"/>
          <cell r="K80" t="str">
            <v>3102.00</v>
          </cell>
          <cell r="L80" t="str">
            <v>Drucksachen, Publikationen</v>
          </cell>
          <cell r="M80"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1">
          <cell r="I81">
            <v>3103</v>
          </cell>
          <cell r="J81">
            <v>3103</v>
          </cell>
          <cell r="K81"/>
          <cell r="L81" t="str">
            <v>Fachliteratur, Zeitschriften</v>
          </cell>
          <cell r="M81" t="str">
            <v>Fachbücher, Fachzeitschriften (gedruckt oder elektronisch), Zeitungen, Newsletter, Adressbücher, Gesetzessammlungen, Karten, Normblätter, Pläne, Anschaffungen von Büchern, Heften, Zeitschriften etc. für Bibliotheken.</v>
          </cell>
        </row>
        <row r="82">
          <cell r="I82">
            <v>310300</v>
          </cell>
          <cell r="J82"/>
          <cell r="K82" t="str">
            <v>3103.00</v>
          </cell>
          <cell r="L82" t="str">
            <v>Fachliteratur, Zeitschriften</v>
          </cell>
          <cell r="M82" t="str">
            <v>Fachbücher, Fachzeitschriften (gedruckt oder elektronisch), Zeitungen, Newsletter, Adressbücher, Gesetzessammlungen, Karten, Normblätter, Pläne, Anschaffungen von Büchern, Heften, Zeitschriften etc. für Bibliotheken.</v>
          </cell>
        </row>
        <row r="83">
          <cell r="I83">
            <v>3104</v>
          </cell>
          <cell r="J83">
            <v>3104</v>
          </cell>
          <cell r="K83"/>
          <cell r="L83" t="str">
            <v>Lehrmittel</v>
          </cell>
          <cell r="M83" t="str">
            <v>Verbrauchsmaterial für Unterricht und Forschung.</v>
          </cell>
        </row>
        <row r="84">
          <cell r="I84">
            <v>310400</v>
          </cell>
          <cell r="J84"/>
          <cell r="K84" t="str">
            <v>3104.00</v>
          </cell>
          <cell r="L84" t="str">
            <v>Lehrmittel</v>
          </cell>
          <cell r="M84" t="str">
            <v>Verbrauchsmaterial für Unterricht und Forschung.</v>
          </cell>
        </row>
        <row r="85">
          <cell r="I85">
            <v>3105</v>
          </cell>
          <cell r="J85">
            <v>3105</v>
          </cell>
          <cell r="K85"/>
          <cell r="L85" t="str">
            <v>Lebensmittel</v>
          </cell>
          <cell r="M85" t="str">
            <v>Lebensmittel und Zutaten, Getränke, Nahrungsmittel für die Herstellung von Mahlzeiten oder für den Wiederverkauf.</v>
          </cell>
        </row>
        <row r="86">
          <cell r="I86">
            <v>310500</v>
          </cell>
          <cell r="J86"/>
          <cell r="K86" t="str">
            <v>3105.00</v>
          </cell>
          <cell r="L86" t="str">
            <v>Lebensmittel</v>
          </cell>
          <cell r="M86" t="str">
            <v>Lebensmittel und Zutaten, Getränke, Nahrungsmittel für die Herstellung von Mahlzeiten oder für den Wiederverkauf.</v>
          </cell>
        </row>
        <row r="87">
          <cell r="I87">
            <v>3106</v>
          </cell>
          <cell r="J87">
            <v>3106</v>
          </cell>
          <cell r="K87"/>
          <cell r="L87" t="str">
            <v>Medizinisches Material</v>
          </cell>
          <cell r="M87" t="str">
            <v>Arzneien, Medikamente, Verbandmaterial, medizinisches Verbrauchsmaterial.</v>
          </cell>
        </row>
        <row r="88">
          <cell r="I88">
            <v>310600</v>
          </cell>
          <cell r="J88"/>
          <cell r="K88" t="str">
            <v>3106.00</v>
          </cell>
          <cell r="L88" t="str">
            <v>Medizinisches Material</v>
          </cell>
          <cell r="M88" t="str">
            <v>Arzneien, Medikamente, Verbandmaterial, medizinisches Verbrauchsmaterial.</v>
          </cell>
        </row>
        <row r="89">
          <cell r="I89">
            <v>3109</v>
          </cell>
          <cell r="J89">
            <v>3109</v>
          </cell>
          <cell r="K89"/>
          <cell r="L89" t="str">
            <v>Übriger Material- und Warenaufwand</v>
          </cell>
          <cell r="M89" t="str">
            <v>Verbrauchsmaterial, das nicht Sachgruppen 3100 bis 3106 zugeordnet werden kann.</v>
          </cell>
        </row>
        <row r="90">
          <cell r="I90">
            <v>310900</v>
          </cell>
          <cell r="J90"/>
          <cell r="K90" t="str">
            <v>3109.00</v>
          </cell>
          <cell r="L90" t="str">
            <v>Übriger Material- und Warenaufwand</v>
          </cell>
          <cell r="M90" t="str">
            <v>Verbrauchsmaterial, das nicht Sachgruppen 3100 bis 3106 zugeordnet werden kann.</v>
          </cell>
        </row>
        <row r="91">
          <cell r="I91">
            <v>311</v>
          </cell>
          <cell r="J91">
            <v>311</v>
          </cell>
          <cell r="K91"/>
          <cell r="L91" t="str">
            <v>Nicht aktivierbare Anlagen</v>
          </cell>
          <cell r="M91" t="str">
            <v>Anschaffung von Mobilien, Geräten, Fahrzeugen, Informatik-Geräten.</v>
          </cell>
        </row>
        <row r="92">
          <cell r="I92">
            <v>3110</v>
          </cell>
          <cell r="J92">
            <v>3110</v>
          </cell>
          <cell r="K92"/>
          <cell r="L92" t="str">
            <v>Anschaffung Büromaschinen und -geräte</v>
          </cell>
          <cell r="M92" t="str">
            <v>Anschaffung von Bürogeräten, Büromaschinen (ohne Computer, Drucker etc.), Kopiergeräten, Reprogeräten.</v>
          </cell>
        </row>
        <row r="93">
          <cell r="I93">
            <v>311000</v>
          </cell>
          <cell r="J93"/>
          <cell r="K93" t="str">
            <v>3110.00</v>
          </cell>
          <cell r="L93" t="str">
            <v>Anschaffung Büromaschinen und -geräte</v>
          </cell>
          <cell r="M93" t="str">
            <v>Anschaffung von Bürogeräten, Büromaschinen (ohne Computer, Drucker etc.), Kopiergeräten, Reprogeräten.</v>
          </cell>
        </row>
        <row r="94">
          <cell r="I94">
            <v>3111</v>
          </cell>
          <cell r="J94">
            <v>3111</v>
          </cell>
          <cell r="K94"/>
          <cell r="L94" t="str">
            <v>Anschaffung Apparate, Maschinen, Geräte, Fahrzeuge, Werkzeuge.</v>
          </cell>
          <cell r="M94" t="str">
            <v>Anschaffung von Apparaten, Fahrzeugen aller Art, Maschinen, Gerätschaften, Werkzeugen.</v>
          </cell>
        </row>
        <row r="95">
          <cell r="I95">
            <v>311100</v>
          </cell>
          <cell r="J95"/>
          <cell r="K95" t="str">
            <v>3111.00</v>
          </cell>
          <cell r="L95" t="str">
            <v>Anschaffung Apparate, Maschinen, Geräte, Fahrzeuge, Werkzeuge.</v>
          </cell>
          <cell r="M95" t="str">
            <v>Anschaffung von Apparaten, Fahrzeugen aller Art, Maschinen, Gerätschaften, Werkzeugen.</v>
          </cell>
        </row>
        <row r="96">
          <cell r="I96">
            <v>3112</v>
          </cell>
          <cell r="J96">
            <v>3112</v>
          </cell>
          <cell r="K96"/>
          <cell r="L96" t="str">
            <v>Anschaffung Kleider, Wäsche, Vorhänge</v>
          </cell>
          <cell r="M96" t="str">
            <v>Anschaffung von Dienstkleidern, Uniformen, Bekleidung für betreute Personen und Patienten, Vorhänge, Bettwäsche, Tischwäsche.</v>
          </cell>
        </row>
        <row r="97">
          <cell r="I97">
            <v>311200</v>
          </cell>
          <cell r="J97"/>
          <cell r="K97" t="str">
            <v>3112.00</v>
          </cell>
          <cell r="L97" t="str">
            <v>Anschaffung Kleider, Wäsche, Vorhänge</v>
          </cell>
          <cell r="M97" t="str">
            <v>Anschaffung von Dienstkleidern, Uniformen, Bekleidung für betreute Personen und Patienten, Vorhänge, Bettwäsche, Tischwäsche.</v>
          </cell>
        </row>
        <row r="98">
          <cell r="I98">
            <v>3113</v>
          </cell>
          <cell r="J98">
            <v>3113</v>
          </cell>
          <cell r="K98"/>
          <cell r="L98" t="str">
            <v>Anschaffung Hardware</v>
          </cell>
          <cell r="M98" t="str">
            <v>Anschaffung von IT-Geräten und Apparate, Peripheriegeräten, Drucker, Netzwerk-Komponenten, Ersatzteile.</v>
          </cell>
        </row>
        <row r="99">
          <cell r="I99">
            <v>311300</v>
          </cell>
          <cell r="J99"/>
          <cell r="K99" t="str">
            <v>3113.00</v>
          </cell>
          <cell r="L99" t="str">
            <v>Anschaffung Hardware</v>
          </cell>
          <cell r="M99" t="str">
            <v>Anschaffung von IT-Geräten und Apparate, Peripheriegeräten, Drucker, Netzwerk-Komponenten, Ersatzteile.</v>
          </cell>
        </row>
        <row r="100">
          <cell r="I100">
            <v>3115</v>
          </cell>
          <cell r="J100">
            <v>3115</v>
          </cell>
          <cell r="K100"/>
          <cell r="L100" t="str">
            <v>Anschaffung Viehhabe</v>
          </cell>
          <cell r="M100" t="str">
            <v>Anschaffung und Aufzucht von Klein- und Grossvieh.</v>
          </cell>
        </row>
        <row r="101">
          <cell r="I101">
            <v>311500</v>
          </cell>
          <cell r="J101"/>
          <cell r="K101" t="str">
            <v>3115.00</v>
          </cell>
          <cell r="L101" t="str">
            <v>Anschaffung Viehhabe</v>
          </cell>
          <cell r="M101" t="str">
            <v>Anschaffung und Aufzucht von Klein- und Grossvieh.</v>
          </cell>
        </row>
        <row r="102">
          <cell r="I102">
            <v>3116</v>
          </cell>
          <cell r="J102">
            <v>3116</v>
          </cell>
          <cell r="K102"/>
          <cell r="L102" t="str">
            <v>Anschaffung medizinische Geräte und Instrumente</v>
          </cell>
          <cell r="M102" t="str">
            <v>Anschaffung von medizinischen Geräten und Instrumenten, medizinischem Besteck.</v>
          </cell>
        </row>
        <row r="103">
          <cell r="I103">
            <v>311600</v>
          </cell>
          <cell r="J103"/>
          <cell r="K103" t="str">
            <v>3116.00</v>
          </cell>
          <cell r="L103" t="str">
            <v>Anschaffung medizinische Geräte und Instrumente</v>
          </cell>
          <cell r="M103" t="str">
            <v>Anschaffung von medizinischen Geräten und Instrumenten, medizinischem Besteck.</v>
          </cell>
        </row>
        <row r="104">
          <cell r="I104">
            <v>3118</v>
          </cell>
          <cell r="J104">
            <v>3118</v>
          </cell>
          <cell r="K104"/>
          <cell r="L104" t="str">
            <v>Anschaffung von immateriellen Anlagen</v>
          </cell>
          <cell r="M104" t="str">
            <v>Entwicklung und Anschaffung von Software, Lizenzen.</v>
          </cell>
        </row>
        <row r="105">
          <cell r="I105">
            <v>311800</v>
          </cell>
          <cell r="J105"/>
          <cell r="K105" t="str">
            <v>3118.00</v>
          </cell>
          <cell r="L105" t="str">
            <v>Anschaffung von immateriellen Anlagen</v>
          </cell>
          <cell r="M105" t="str">
            <v>Entwicklung und Anschaffung von Software, Lizenzen.</v>
          </cell>
        </row>
        <row r="106">
          <cell r="I106">
            <v>3119</v>
          </cell>
          <cell r="J106">
            <v>3119</v>
          </cell>
          <cell r="K106"/>
          <cell r="L106" t="str">
            <v>Anschaffung von übrigen nicht aktivierbaren Anlagen</v>
          </cell>
          <cell r="M106" t="str">
            <v>Anschaffung von Mobilien, die nicht Sachgruppen 3110 bis 3118 zugeordnet werden können; Mobiliar für Raumausstattung, Einrichtungsgegenstände, Büromöbel, Bilder.</v>
          </cell>
        </row>
        <row r="107">
          <cell r="I107">
            <v>311900</v>
          </cell>
          <cell r="J107"/>
          <cell r="K107" t="str">
            <v>3119.00</v>
          </cell>
          <cell r="L107" t="str">
            <v>Anschaffung von übrigen nicht aktivierbaren Anlagen</v>
          </cell>
          <cell r="M107" t="str">
            <v>Anschaffung von Mobilien, die nicht Sachgruppen 3110 bis 3118 zugeordnet werden können; Mobiliar für Raumausstattung, Einrichtungsgegenstände, Büromöbel, Bilder.</v>
          </cell>
        </row>
        <row r="108">
          <cell r="I108">
            <v>312</v>
          </cell>
          <cell r="J108">
            <v>312</v>
          </cell>
          <cell r="K108"/>
          <cell r="L108" t="str">
            <v>Ver- und Entsorgung</v>
          </cell>
          <cell r="M108" t="str">
            <v>Für Liegenschaften des Verwaltungsvermögens. Für Liegenschaften des Finanzvermögens siehe Sachgruppe 3439.</v>
          </cell>
        </row>
        <row r="109">
          <cell r="I109">
            <v>3120</v>
          </cell>
          <cell r="J109">
            <v>3120</v>
          </cell>
          <cell r="K109"/>
          <cell r="L109" t="str">
            <v>Ver- und Entsorgung</v>
          </cell>
          <cell r="M109" t="str">
            <v>Heizmaterial, Energie, Strom, Gas, Wasser, Abwasser, Meteorwasser, Kehrichtgebühren (für Liegenschaften des Verwaltungsvermögens).</v>
          </cell>
        </row>
        <row r="110">
          <cell r="I110">
            <v>312000</v>
          </cell>
          <cell r="J110"/>
          <cell r="K110" t="str">
            <v>3120.00</v>
          </cell>
          <cell r="L110" t="str">
            <v>Ver- und Entsorgung</v>
          </cell>
          <cell r="M110" t="str">
            <v>Heizmaterial, Energie, Strom, Gas, Wasser, Abwasser, Meteorwasser, Kehrichtgebühren (für Liegenschaften des Verwaltungsvermögens).</v>
          </cell>
        </row>
        <row r="111">
          <cell r="I111">
            <v>313</v>
          </cell>
          <cell r="J111">
            <v>313</v>
          </cell>
          <cell r="K111"/>
          <cell r="L111" t="str">
            <v>Dienstleistungen und Honorare</v>
          </cell>
          <cell r="M111" t="str">
            <v xml:space="preserve"> </v>
          </cell>
        </row>
        <row r="112">
          <cell r="I112">
            <v>3130</v>
          </cell>
          <cell r="J112">
            <v>3130</v>
          </cell>
          <cell r="K112"/>
          <cell r="L112" t="str">
            <v>Dienstleistungen Dritter</v>
          </cell>
          <cell r="M112" t="str">
            <v>Sämtliche Dienstleistungen, die nicht durch eigenes Personal erbracht werden und die nicht Sachgruppen 3131 bis 3139 zugeordnet werden können; u.a. Telefon und Kommunikation, Kabelnetzgebühren, Post- und Bankspesen, Mitglieder- und Verbandsbeiträge.</v>
          </cell>
        </row>
        <row r="113">
          <cell r="I113">
            <v>313000</v>
          </cell>
          <cell r="J113"/>
          <cell r="K113" t="str">
            <v>3130.00</v>
          </cell>
          <cell r="L113" t="str">
            <v>Dienstleistungen Dritter</v>
          </cell>
          <cell r="M113" t="str">
            <v>Sämtliche Dienstleistungen, die nicht durch eigenes Personal erbracht werden und die nicht Sachgruppen 3131 bis 3139 zugeordnet werden können; u.a. Telefon und Kommunikation, Kabelnetzgebühren, Post- und Bankspesen, Mitglieder- und Verbandsbeiträge.</v>
          </cell>
        </row>
        <row r="114">
          <cell r="I114">
            <v>3131</v>
          </cell>
          <cell r="J114">
            <v>3131</v>
          </cell>
          <cell r="K114"/>
          <cell r="L114" t="str">
            <v>Planungen und Projektierungen Dritter</v>
          </cell>
          <cell r="M114" t="str">
            <v>Planung und Projektierungen Dritter für Bauvorhaben zur Vorbereitung der Kreditbewilligung. Nach der Kreditbewilligung wird die Planung auf das Konto des Objektredites gebucht.</v>
          </cell>
        </row>
        <row r="115">
          <cell r="I115">
            <v>313100</v>
          </cell>
          <cell r="J115"/>
          <cell r="K115" t="str">
            <v>3131.00</v>
          </cell>
          <cell r="L115" t="str">
            <v>Planungen und Projektierungen Dritter</v>
          </cell>
          <cell r="M115" t="str">
            <v>Planung und Projektierungen Dritter für Bauvorhaben zur Vorbereitung der Kreditbewilligung. Nach der Kreditbewilligung wird die Planung auf das Konto des Objektredites gebucht.</v>
          </cell>
        </row>
        <row r="116">
          <cell r="I116">
            <v>3132</v>
          </cell>
          <cell r="J116">
            <v>3132</v>
          </cell>
          <cell r="K116"/>
          <cell r="L116" t="str">
            <v>Honorare externe Berater, Gutachter, Fachexperten etc.</v>
          </cell>
          <cell r="M116" t="str">
            <v>Externe Berater und Fachexperten, Gutachter, Spezialisten von Drittfirmen oder Selbständigerwerbende (Nicht temporäre Arbeitskräfte).</v>
          </cell>
        </row>
        <row r="117">
          <cell r="I117">
            <v>313200</v>
          </cell>
          <cell r="J117"/>
          <cell r="K117" t="str">
            <v>3132.00</v>
          </cell>
          <cell r="L117" t="str">
            <v>Honorare externe Berater, Gutachter, Fachexperten etc.</v>
          </cell>
          <cell r="M117" t="str">
            <v>Externe Berater und Fachexperten, Gutachter, Spezialisten von Drittfirmen oder Selbständigerwerbende (Nicht temporäre Arbeitskräfte).</v>
          </cell>
        </row>
        <row r="118">
          <cell r="I118">
            <v>3133</v>
          </cell>
          <cell r="J118">
            <v>3133</v>
          </cell>
          <cell r="K118"/>
          <cell r="L118" t="str">
            <v>Informatik-Nutzungsaufwand</v>
          </cell>
          <cell r="M118" t="str">
            <v>Nutzung von externen Rechenzentren (outsourcing), Server-Hosting, Nutzung Web-Server in fremdem Rechenzentrum, u.a.</v>
          </cell>
        </row>
        <row r="119">
          <cell r="I119">
            <v>313300</v>
          </cell>
          <cell r="J119"/>
          <cell r="K119" t="str">
            <v>3133.00</v>
          </cell>
          <cell r="L119" t="str">
            <v>Informatik-Nutzungsaufwand</v>
          </cell>
          <cell r="M119" t="str">
            <v>Nutzung von externen Rechenzentren (outsourcing), Server-Hosting, Nutzung Web-Server in fremdem Rechenzentrum, u.a.</v>
          </cell>
        </row>
        <row r="120">
          <cell r="I120">
            <v>3134</v>
          </cell>
          <cell r="J120">
            <v>3134</v>
          </cell>
          <cell r="K120"/>
          <cell r="L120" t="str">
            <v>Sachversicherungsprämien</v>
          </cell>
          <cell r="M120"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1">
          <cell r="I121">
            <v>313400</v>
          </cell>
          <cell r="J121"/>
          <cell r="K121" t="str">
            <v>3134.00</v>
          </cell>
          <cell r="L121" t="str">
            <v>Sachversicherungsprämien</v>
          </cell>
          <cell r="M121"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2">
          <cell r="I122">
            <v>3135</v>
          </cell>
          <cell r="J122">
            <v>3135</v>
          </cell>
          <cell r="K122"/>
          <cell r="L122" t="str">
            <v>Dienstleistungsaufwand für Personen in Obhut</v>
          </cell>
          <cell r="M122" t="str">
            <v>Arbeitsentgelte für Patienten in Kliniken und für Gefangene und Anstaltsinsassen, Pekulium; Krankenkassenprämien, Arzt- und Zahnarztkosten für Gefangene, Asylbewerber etc.</v>
          </cell>
        </row>
        <row r="123">
          <cell r="I123">
            <v>313500</v>
          </cell>
          <cell r="J123"/>
          <cell r="K123" t="str">
            <v>3135.00</v>
          </cell>
          <cell r="L123" t="str">
            <v>Dienstleistungsaufwand für Personen in Obhut</v>
          </cell>
          <cell r="M123" t="str">
            <v>Arbeitsentgelte für Patienten in Kliniken und für Gefangene und Anstaltsinsassen, Pekulium; Krankenkassenprämien, Arzt- und Zahnarztkosten für Gefangene, Asylbewerber etc.</v>
          </cell>
        </row>
        <row r="124">
          <cell r="I124">
            <v>3136</v>
          </cell>
          <cell r="J124">
            <v>3136</v>
          </cell>
          <cell r="K124"/>
          <cell r="L124" t="str">
            <v>Honorare privatärztlicher Tätigkeit</v>
          </cell>
          <cell r="M124" t="str">
            <v>Anteil des Arztes und des Personals am Honorar aus privatärztlicher Behandlung.</v>
          </cell>
        </row>
        <row r="125">
          <cell r="I125">
            <v>313600</v>
          </cell>
          <cell r="J125"/>
          <cell r="K125" t="str">
            <v>3136.00</v>
          </cell>
          <cell r="L125" t="str">
            <v>Honorare privatärztlicher Tätigkeit</v>
          </cell>
          <cell r="M125" t="str">
            <v>Anteil des Arztes und des Personals am Honorar aus privatärztlicher Behandlung.</v>
          </cell>
        </row>
        <row r="126">
          <cell r="I126">
            <v>3137</v>
          </cell>
          <cell r="J126">
            <v>3137</v>
          </cell>
          <cell r="K126"/>
          <cell r="L126" t="str">
            <v>Steuern und Abgaben</v>
          </cell>
          <cell r="M126" t="str">
            <v>Verkehrsabgaben für Dienstfahrzeuge, Alkoholsteuer, Stempelabgaben, MWST-Ablieferung bei Pauschalsatzmethode.</v>
          </cell>
        </row>
        <row r="127">
          <cell r="I127">
            <v>313700</v>
          </cell>
          <cell r="J127"/>
          <cell r="K127" t="str">
            <v>3137.00</v>
          </cell>
          <cell r="L127" t="str">
            <v>Steuern und Abgaben</v>
          </cell>
          <cell r="M127" t="str">
            <v>Verkehrsabgaben für Dienstfahrzeuge, Alkoholsteuer, Stempelabgaben, MWST-Ablieferung bei Pauschalsatzmethode.</v>
          </cell>
        </row>
        <row r="128">
          <cell r="I128">
            <v>3138</v>
          </cell>
          <cell r="J128">
            <v>3138</v>
          </cell>
          <cell r="K128"/>
          <cell r="L128" t="str">
            <v>Kurse, Prüfungen und Beratungen</v>
          </cell>
          <cell r="M128" t="str">
            <v>Vom Gemeinwesen durchgeführte Kurse, Weiterbildungsangebote, Fachprüfungen, Fähigkeitsprüfungen, Feuerwehrausbildung, Wildhüterkurse.</v>
          </cell>
        </row>
        <row r="129">
          <cell r="I129">
            <v>313800</v>
          </cell>
          <cell r="J129"/>
          <cell r="K129" t="str">
            <v>3138.00</v>
          </cell>
          <cell r="L129" t="str">
            <v>Kurse, Prüfungen und Beratungen</v>
          </cell>
          <cell r="M129" t="str">
            <v>Vom Gemeinwesen durchgeführte Kurse, Weiterbildungsangebote, Fachprüfungen, Fähigkeitsprüfungen, Feuerwehrausbildung, Wildhüterkurse.</v>
          </cell>
        </row>
        <row r="130">
          <cell r="I130">
            <v>3139</v>
          </cell>
          <cell r="J130">
            <v>3139</v>
          </cell>
          <cell r="K130"/>
          <cell r="L130" t="str">
            <v>Lehrlingsprüfungen</v>
          </cell>
          <cell r="M130" t="str">
            <v>Gewerbliche und Kaufmännische Lehrlings- und Lehrabschlussprüfungen; übrige Dienstleistungen unter Sachgruppe 3130 erfassen.</v>
          </cell>
        </row>
        <row r="131">
          <cell r="I131">
            <v>313900</v>
          </cell>
          <cell r="J131"/>
          <cell r="K131" t="str">
            <v>3139.00</v>
          </cell>
          <cell r="L131" t="str">
            <v>Lehrlingsprüfungen</v>
          </cell>
          <cell r="M131" t="str">
            <v>Gewerbliche und Kaufmännische Lehrlings- und Lehrabschlussprüfungen; übrige Dienstleistungen unter Sachgruppe 3130 erfassen.</v>
          </cell>
        </row>
        <row r="132">
          <cell r="I132">
            <v>314</v>
          </cell>
          <cell r="J132">
            <v>314</v>
          </cell>
          <cell r="K132"/>
          <cell r="L132" t="str">
            <v>Baulicher Unterhalt</v>
          </cell>
          <cell r="M132" t="str">
            <v>Baulicher Unterhalt von Liegenschaften des Verwaltungsvermögens.</v>
          </cell>
        </row>
        <row r="133">
          <cell r="I133">
            <v>3140</v>
          </cell>
          <cell r="J133">
            <v>3140</v>
          </cell>
          <cell r="K133"/>
          <cell r="L133" t="str">
            <v>Unterhalt an Grundstücken</v>
          </cell>
          <cell r="M133" t="str">
            <v>Baulicher Unterhalt von Grundstücken wie Parkanlagen, Plätze, Biotope; alle Anlagen, die in Sachgruppe 1400 bilanziert sind.</v>
          </cell>
        </row>
        <row r="134">
          <cell r="I134">
            <v>314000</v>
          </cell>
          <cell r="J134"/>
          <cell r="K134" t="str">
            <v>3140.00</v>
          </cell>
          <cell r="L134" t="str">
            <v>Baulicher Unterhalt an Grundstücken</v>
          </cell>
          <cell r="M134" t="str">
            <v>Baulicher Unterhalt von Grundstücken wie Parkanlagen, Plätze, Biotope; alle Anlagen, die in Sachgruppe 1400 bilanziert sind.</v>
          </cell>
        </row>
        <row r="135">
          <cell r="I135">
            <v>3141</v>
          </cell>
          <cell r="J135">
            <v>3141</v>
          </cell>
          <cell r="K135"/>
          <cell r="L135" t="str">
            <v>Unterhalt Strassen / Verkehrswege</v>
          </cell>
          <cell r="M135" t="str">
            <v>Baulicher Unterhalt von dem allgemeinen Verkehr geöffneten Strassen/Verkehrswegen; alle Anlagen, die in Sachgruppe 1401 bilanziert sind.</v>
          </cell>
        </row>
        <row r="136">
          <cell r="I136">
            <v>314100</v>
          </cell>
          <cell r="J136"/>
          <cell r="K136" t="str">
            <v>3141.00</v>
          </cell>
          <cell r="L136" t="str">
            <v>Baulicher Unterhalt Strassen / Verkehrswege</v>
          </cell>
          <cell r="M136" t="str">
            <v>Baulicher Unterhalt von dem allgemeinen Verkehr geöffneten Strassen/Verkehrswegen; alle Anlagen, die in Sachgruppe 1401 bilanziert sind.</v>
          </cell>
        </row>
        <row r="137">
          <cell r="I137">
            <v>3142</v>
          </cell>
          <cell r="J137">
            <v>3142</v>
          </cell>
          <cell r="K137"/>
          <cell r="L137" t="str">
            <v>Unterhalt Wasserbau</v>
          </cell>
          <cell r="M137" t="str">
            <v>Gewässerunterhalt, Ufer- und Böschungspflege, baulicher Unterhalt von Wasserbauten, See- und Gewässerreinigung; alle Anlagen, die in Sachgruppe 1402 bilanziert sind.</v>
          </cell>
        </row>
        <row r="138">
          <cell r="I138">
            <v>314200</v>
          </cell>
          <cell r="J138"/>
          <cell r="K138" t="str">
            <v>3142.00</v>
          </cell>
          <cell r="L138" t="str">
            <v>Baulicher Unterhalt Wasserbau</v>
          </cell>
          <cell r="M138" t="str">
            <v>Gewässerunterhalt, Ufer- und Böschungspflege, baulicher Unterhalt von Wasserbauten, See- und Gewässerreinigung; alle Anlagen, die in Sachgruppe 1402 bilanziert sind.</v>
          </cell>
        </row>
        <row r="139">
          <cell r="I139">
            <v>3143</v>
          </cell>
          <cell r="J139">
            <v>3143</v>
          </cell>
          <cell r="K139"/>
          <cell r="L139" t="str">
            <v>Unterhalt übrige Tiefbauten</v>
          </cell>
          <cell r="M139" t="str">
            <v>Baulicher Unterhalt der übrigen Tiefbauten, Kanalisation, Werk- und Wasserleitungen; baulicher Unterhalt aller Anlagen, die in Sachgruppe 1403 bilanziert sind.</v>
          </cell>
        </row>
        <row r="140">
          <cell r="I140">
            <v>314300</v>
          </cell>
          <cell r="J140"/>
          <cell r="K140" t="str">
            <v>3143.00</v>
          </cell>
          <cell r="L140" t="str">
            <v>Baulicher Unterhalt übrige Tiefbauten</v>
          </cell>
          <cell r="M140" t="str">
            <v>Baulicher Unterhalt der übrigen Tiefbauten, Kanalisation, Werk- und Wasserleitungen; baulicher Unterhalt aller Anlagen, die in Sachgruppe 1403 bilanziert sind.</v>
          </cell>
        </row>
        <row r="141">
          <cell r="I141">
            <v>3144</v>
          </cell>
          <cell r="J141">
            <v>3144</v>
          </cell>
          <cell r="K141"/>
          <cell r="L141" t="str">
            <v>Unterhalt Hochbauten, Gebäude</v>
          </cell>
          <cell r="M141" t="str">
            <v>Baulicher Unterhalt von Gebäuden und Einrichtungen, die in Sachgruppe 1404 bilanziert sind.</v>
          </cell>
        </row>
        <row r="142">
          <cell r="I142">
            <v>314400</v>
          </cell>
          <cell r="J142"/>
          <cell r="K142" t="str">
            <v>3144.00</v>
          </cell>
          <cell r="L142" t="str">
            <v>Baulicher Unterhalt Hochbauten, Gebäude</v>
          </cell>
          <cell r="M142" t="str">
            <v>Baulicher Unterhalt von Gebäuden und Einrichtungen, die in Sachgruppe 1404 bilanziert sind.</v>
          </cell>
        </row>
        <row r="143">
          <cell r="I143">
            <v>3145</v>
          </cell>
          <cell r="J143">
            <v>3145</v>
          </cell>
          <cell r="K143"/>
          <cell r="L143" t="str">
            <v>Unterhalt Wald</v>
          </cell>
          <cell r="M143" t="str">
            <v>Unterhalt der Waldungen, die in Sachgruppe 1405 bilanziert sind.</v>
          </cell>
        </row>
        <row r="144">
          <cell r="I144">
            <v>314500</v>
          </cell>
          <cell r="J144"/>
          <cell r="K144" t="str">
            <v>3145.00</v>
          </cell>
          <cell r="L144" t="str">
            <v>Baulicher Unterhalt Wald</v>
          </cell>
          <cell r="M144" t="str">
            <v>Unterhalt der Waldungen, die in Sachgruppe 1405 bilanziert sind.</v>
          </cell>
        </row>
        <row r="145">
          <cell r="I145">
            <v>3149</v>
          </cell>
          <cell r="J145">
            <v>3149</v>
          </cell>
          <cell r="K145"/>
          <cell r="L145" t="str">
            <v>Unterhalt übrige Sachanlagen</v>
          </cell>
          <cell r="M145" t="str">
            <v>Unterhalt der Sachanlagen, die in Sachgruppe 1409 bilanziert sind.</v>
          </cell>
        </row>
        <row r="146">
          <cell r="I146">
            <v>314900</v>
          </cell>
          <cell r="J146"/>
          <cell r="K146" t="str">
            <v>3149.00</v>
          </cell>
          <cell r="L146" t="str">
            <v>Baulicher Unterhalt übrige Sachanlagen</v>
          </cell>
          <cell r="M146" t="str">
            <v>Unterhalt der Sachanlagen, die in Sachgruppe 1409 bilanziert sind.</v>
          </cell>
        </row>
        <row r="147">
          <cell r="I147">
            <v>315</v>
          </cell>
          <cell r="J147">
            <v>315</v>
          </cell>
          <cell r="K147"/>
          <cell r="L147" t="str">
            <v>Unterhalt Mobilien und immaterielle Anlagen</v>
          </cell>
          <cell r="M147" t="str">
            <v>Unterhalt von Mobilien und immateriellen Anlagen des Verwaltungsvermögens.</v>
          </cell>
        </row>
        <row r="148">
          <cell r="I148">
            <v>3150</v>
          </cell>
          <cell r="J148">
            <v>3150</v>
          </cell>
          <cell r="K148"/>
          <cell r="L148" t="str">
            <v>Unterhalt Büromaschinen und - geräte</v>
          </cell>
          <cell r="M148" t="str">
            <v>Unterhalt von Bürogeräten, Büromaschinen (ohne Computer, Drucker etc.), Kopiergeräten, Reprogeräten.</v>
          </cell>
        </row>
        <row r="149">
          <cell r="I149">
            <v>315000</v>
          </cell>
          <cell r="J149"/>
          <cell r="K149" t="str">
            <v>3150.00</v>
          </cell>
          <cell r="L149" t="str">
            <v>Unterhalt Büromaschinen und - geräte</v>
          </cell>
          <cell r="M149" t="str">
            <v>Unterhalt von Bürogeräten, Büromaschinen (ohne Computer, Drucker etc.), Kopiergeräten, Reprogeräten.</v>
          </cell>
        </row>
        <row r="150">
          <cell r="I150">
            <v>3151</v>
          </cell>
          <cell r="J150">
            <v>3151</v>
          </cell>
          <cell r="K150"/>
          <cell r="L150" t="str">
            <v>Unterhalt Apparate, Maschinen, Geräte, Fahrzeuge, Werkzeuge</v>
          </cell>
          <cell r="M150" t="str">
            <v>Unterhalt von Apparaten, Fahrzeugen aller Art, Maschinen, Gerätschaften, Werkzeugen.</v>
          </cell>
        </row>
        <row r="151">
          <cell r="I151">
            <v>315100</v>
          </cell>
          <cell r="J151"/>
          <cell r="K151" t="str">
            <v>3151.00</v>
          </cell>
          <cell r="L151" t="str">
            <v>Unterhalt Apparate, Maschinen, Geräte, Fahrzeuge, Werkzeuge</v>
          </cell>
          <cell r="M151" t="str">
            <v>Unterhalt von Apparaten, Fahrzeugen aller Art, Maschinen, Gerätschaften, Werkzeugen.</v>
          </cell>
        </row>
        <row r="152">
          <cell r="I152">
            <v>3153</v>
          </cell>
          <cell r="J152">
            <v>3153</v>
          </cell>
          <cell r="K152"/>
          <cell r="L152" t="str">
            <v>Informatik-Unterhalt (Hardware)</v>
          </cell>
          <cell r="M152" t="str">
            <v>Unterhalt von IT-Geräten und Apparaten, Peripheriegeräten, Druckern, Netzwerk-Komponenten, Ersatzteilen.</v>
          </cell>
        </row>
        <row r="153">
          <cell r="I153">
            <v>315300</v>
          </cell>
          <cell r="J153"/>
          <cell r="K153" t="str">
            <v>3153.00</v>
          </cell>
          <cell r="L153" t="str">
            <v>Informatik-Unterhalt (Hardware)</v>
          </cell>
          <cell r="M153" t="str">
            <v>Unterhalt von IT-Geräten und Apparaten, Peripheriegeräten, Druckern, Netzwerk-Komponenten, Ersatzteilen.</v>
          </cell>
        </row>
        <row r="154">
          <cell r="I154">
            <v>3156</v>
          </cell>
          <cell r="J154">
            <v>3156</v>
          </cell>
          <cell r="K154"/>
          <cell r="L154" t="str">
            <v>Unterhalt medizinische Geräte und Instrumente</v>
          </cell>
          <cell r="M154" t="str">
            <v>Unterhalt von medizinischen Geräten und Instrumenten, medizinischem Besteck.</v>
          </cell>
        </row>
        <row r="155">
          <cell r="I155">
            <v>315600</v>
          </cell>
          <cell r="J155"/>
          <cell r="K155" t="str">
            <v>3156.00</v>
          </cell>
          <cell r="L155" t="str">
            <v>Unterhalt medizinische Geräte und Instrumente</v>
          </cell>
          <cell r="M155" t="str">
            <v>Unterhalt von medizinischen Geräten und Instrumenten, medizinischem Besteck.</v>
          </cell>
        </row>
        <row r="156">
          <cell r="I156">
            <v>3158</v>
          </cell>
          <cell r="J156">
            <v>3158</v>
          </cell>
          <cell r="K156"/>
          <cell r="L156" t="str">
            <v>Unterhalt immaterielle Anlagen</v>
          </cell>
          <cell r="M156" t="str">
            <v>Unterhalt von Software (Service-Verträge, Patches, Service-Packs, Up-Grades etc.). Release-Wechsel gelten als Anschaffung.</v>
          </cell>
        </row>
        <row r="157">
          <cell r="I157">
            <v>315800</v>
          </cell>
          <cell r="J157"/>
          <cell r="K157" t="str">
            <v>3158.00</v>
          </cell>
          <cell r="L157" t="str">
            <v>Unterhalt immaterielle Anlagen</v>
          </cell>
          <cell r="M157" t="str">
            <v>Unterhalt von Software (Service-Verträge, Patches, Service-Packs, Up-Grades etc.). Release-Wechsel gelten als Anschaffung.</v>
          </cell>
        </row>
        <row r="158">
          <cell r="I158">
            <v>3159</v>
          </cell>
          <cell r="J158">
            <v>3159</v>
          </cell>
          <cell r="K158"/>
          <cell r="L158" t="str">
            <v>Unterhalt übrige mobile Anlagen</v>
          </cell>
          <cell r="M158" t="str">
            <v>Unterhalt von Mobilien, die nicht Sachgruppen 3150 bis 3158 zugeordnet werden können; Mobiliar der Raumausstattung, Einrichtungsgegenstände, Büromöbel, Bilder.</v>
          </cell>
        </row>
        <row r="159">
          <cell r="I159">
            <v>315900</v>
          </cell>
          <cell r="J159"/>
          <cell r="K159" t="str">
            <v>3159.00</v>
          </cell>
          <cell r="L159" t="str">
            <v>Unterhalt übrige mobile Anlagen</v>
          </cell>
          <cell r="M159" t="str">
            <v>Unterhalt von Mobilien, die nicht Sachgruppen 3150 bis 3158 zugeordnet werden können; Mobiliar der Raumausstattung, Einrichtungsgegenstände, Büromöbel, Bilder.</v>
          </cell>
        </row>
        <row r="160">
          <cell r="I160">
            <v>316</v>
          </cell>
          <cell r="J160">
            <v>316</v>
          </cell>
          <cell r="K160"/>
          <cell r="L160" t="str">
            <v>Mieten, Leasing, Pachten, Benützungsgebühren</v>
          </cell>
          <cell r="M160" t="str">
            <v>Mieten und Benützungsgebühren von für Verwaltungszwecke genutzte Güter und Sachanlagen.</v>
          </cell>
        </row>
        <row r="161">
          <cell r="I161">
            <v>3160</v>
          </cell>
          <cell r="J161">
            <v>3160</v>
          </cell>
          <cell r="K161"/>
          <cell r="L161" t="str">
            <v>Miete und Pacht Liegenschaften</v>
          </cell>
          <cell r="M161" t="str">
            <v>Miete und Pacht von Räumlichkeiten, Grundstücken, Flächen aller Art; Baurechtszinsen.</v>
          </cell>
        </row>
        <row r="162">
          <cell r="I162">
            <v>316000</v>
          </cell>
          <cell r="J162"/>
          <cell r="K162" t="str">
            <v>3160.00</v>
          </cell>
          <cell r="L162" t="str">
            <v>Miete und Pacht Liegenschaften</v>
          </cell>
          <cell r="M162" t="str">
            <v>Miete und Pacht von Räumlichkeiten, Grundstücken, Flächen aller Art; Baurechtszinsen.</v>
          </cell>
        </row>
        <row r="163">
          <cell r="I163">
            <v>3161</v>
          </cell>
          <cell r="J163">
            <v>3161</v>
          </cell>
          <cell r="K163"/>
          <cell r="L163" t="str">
            <v>Mieten, Benützungskosten Mobilien</v>
          </cell>
          <cell r="M163" t="str">
            <v>Mieten und Benützungskosten für Fahrzeuge, Geräte, Mobilien, übrige Sachanlagen.</v>
          </cell>
        </row>
        <row r="164">
          <cell r="I164">
            <v>316100</v>
          </cell>
          <cell r="J164"/>
          <cell r="K164" t="str">
            <v>3161.00</v>
          </cell>
          <cell r="L164" t="str">
            <v>Mieten, Benützungskosten Mobilien</v>
          </cell>
          <cell r="M164" t="str">
            <v>Mieten und Benützungskosten für Fahrzeuge, Geräte, Mobilien, übrige Sachanlagen.</v>
          </cell>
        </row>
        <row r="165">
          <cell r="I165">
            <v>3162</v>
          </cell>
          <cell r="J165">
            <v>3162</v>
          </cell>
          <cell r="K165"/>
          <cell r="L165" t="str">
            <v>Raten für operatives Leasing</v>
          </cell>
          <cell r="M165" t="str">
            <v>Prämien und Leasingraten für operatives Leasing von Sachanlagen aller Art.</v>
          </cell>
        </row>
        <row r="166">
          <cell r="I166">
            <v>316200</v>
          </cell>
          <cell r="J166"/>
          <cell r="K166" t="str">
            <v>3162.00</v>
          </cell>
          <cell r="L166" t="str">
            <v>Raten für operatives Leasing</v>
          </cell>
          <cell r="M166" t="str">
            <v>Prämien und Leasingraten für operatives Leasing von Sachanlagen aller Art.</v>
          </cell>
        </row>
        <row r="167">
          <cell r="I167">
            <v>3169</v>
          </cell>
          <cell r="J167">
            <v>3169</v>
          </cell>
          <cell r="K167"/>
          <cell r="L167" t="str">
            <v>Übrige Mieten und Benützungskosten</v>
          </cell>
          <cell r="M167" t="str">
            <v>Mieten und Benützungskosten für übrige Sachanlagen und immaterielle Nutzungsrechte, die nicht Sachgruppen 3160 bis 3162 zugeordnet werden können.</v>
          </cell>
        </row>
        <row r="168">
          <cell r="I168">
            <v>316900</v>
          </cell>
          <cell r="J168"/>
          <cell r="K168" t="str">
            <v>3169.00</v>
          </cell>
          <cell r="L168" t="str">
            <v>Übrige Mieten und Benützungskosten</v>
          </cell>
          <cell r="M168" t="str">
            <v>Mieten und Benützungskosten für übrige Sachanlagen und immaterielle Nutzungsrechte, die nicht Sachgruppen 3160 bis 3162 zugeordnet werden können.</v>
          </cell>
        </row>
        <row r="169">
          <cell r="I169">
            <v>317</v>
          </cell>
          <cell r="J169">
            <v>317</v>
          </cell>
          <cell r="K169"/>
          <cell r="L169" t="str">
            <v>Spesenentschädigungen</v>
          </cell>
          <cell r="M169" t="str">
            <v>Entschädigungen und Ersatz von Auslagen an Behörden- und Kommissionsmitglieder sowie das gesamte Personal.</v>
          </cell>
        </row>
        <row r="170">
          <cell r="I170">
            <v>3170</v>
          </cell>
          <cell r="J170">
            <v>3170</v>
          </cell>
          <cell r="K170"/>
          <cell r="L170" t="str">
            <v>Reisekosten und Spesen</v>
          </cell>
          <cell r="M170" t="str">
            <v>Ersatz von Reisekosten, Übernachtung, Verpflegung, für die Benützung privater Motorfahrzeuge, Benützung privater Räume und Geräte für dienstliche Verrichtungen, Vergünstigungen des Arbeitgebers für Bahnabonnements.</v>
          </cell>
        </row>
        <row r="171">
          <cell r="I171">
            <v>317000</v>
          </cell>
          <cell r="J171"/>
          <cell r="K171" t="str">
            <v>3170.00</v>
          </cell>
          <cell r="L171" t="str">
            <v>Reisekosten und Spesen</v>
          </cell>
          <cell r="M171" t="str">
            <v>Ersatz von Reisekosten, Übernachtung, Verpflegung, für die Benützung privater Motorfahrzeuge, Benützung privater Räume und Geräte für dienstliche Verrichtungen, Vergünstigungen des Arbeitgebers für Bahnabonnements.</v>
          </cell>
        </row>
        <row r="172">
          <cell r="I172">
            <v>3171</v>
          </cell>
          <cell r="J172">
            <v>3171</v>
          </cell>
          <cell r="K172"/>
          <cell r="L172" t="str">
            <v>Exkursionen, Schulreisen und Lager</v>
          </cell>
          <cell r="M172" t="str">
            <v>Aufwendungen für Exkursionen, Lager, Schulreisen.</v>
          </cell>
        </row>
        <row r="173">
          <cell r="I173">
            <v>317100</v>
          </cell>
          <cell r="J173"/>
          <cell r="K173" t="str">
            <v>3171.00</v>
          </cell>
          <cell r="L173" t="str">
            <v>Exkursionen, Schulreisen und Lager</v>
          </cell>
          <cell r="M173" t="str">
            <v>Aufwendungen für Exkursionen, Lager, Schulreisen.</v>
          </cell>
        </row>
        <row r="174">
          <cell r="I174">
            <v>318</v>
          </cell>
          <cell r="J174">
            <v>318</v>
          </cell>
          <cell r="K174"/>
          <cell r="L174" t="str">
            <v>Wertberichtigungen auf Forderungen</v>
          </cell>
          <cell r="M174" t="str">
            <v xml:space="preserve"> </v>
          </cell>
        </row>
        <row r="175">
          <cell r="I175">
            <v>3180</v>
          </cell>
          <cell r="J175">
            <v>3180</v>
          </cell>
          <cell r="K175"/>
          <cell r="L175" t="str">
            <v>Wertberichtigungen auf Forderungen</v>
          </cell>
          <cell r="M175" t="str">
            <v>Wertberichtigungen auf Forderungen aus Lieferungen und Leistungen (Delkredere).</v>
          </cell>
        </row>
        <row r="176">
          <cell r="I176">
            <v>318000</v>
          </cell>
          <cell r="J176"/>
          <cell r="K176" t="str">
            <v>3180.00</v>
          </cell>
          <cell r="L176" t="str">
            <v>Wertberichtigungen auf Forderungen</v>
          </cell>
          <cell r="M176" t="str">
            <v>Wertberichtigungen auf Forderungen aus Lieferungen und Leistungen (Delkredere).</v>
          </cell>
        </row>
        <row r="177">
          <cell r="I177">
            <v>3181</v>
          </cell>
          <cell r="J177">
            <v>3181</v>
          </cell>
          <cell r="K177"/>
          <cell r="L177" t="str">
            <v>Tatsächliche Forderungsverluste</v>
          </cell>
          <cell r="M177" t="str">
            <v>Abschreibungen nicht einbringlicher Forderungen aus Lieferungen und Leistungen.</v>
          </cell>
        </row>
        <row r="178">
          <cell r="I178">
            <v>318100</v>
          </cell>
          <cell r="J178"/>
          <cell r="K178" t="str">
            <v>3181.00</v>
          </cell>
          <cell r="L178" t="str">
            <v>Tatsächliche Forderungsverluste</v>
          </cell>
          <cell r="M178" t="str">
            <v>Abschreibungen nicht einbringlicher Forderungen aus Lieferungen und Leistungen.</v>
          </cell>
        </row>
        <row r="179">
          <cell r="I179">
            <v>319</v>
          </cell>
          <cell r="J179">
            <v>319</v>
          </cell>
          <cell r="K179"/>
          <cell r="L179" t="str">
            <v>Verschiedener Betriebsaufwand</v>
          </cell>
          <cell r="M179" t="str">
            <v xml:space="preserve"> </v>
          </cell>
        </row>
        <row r="180">
          <cell r="I180">
            <v>3190</v>
          </cell>
          <cell r="J180">
            <v>3190</v>
          </cell>
          <cell r="K180"/>
          <cell r="L180" t="str">
            <v>Schadenersatzleistungen</v>
          </cell>
          <cell r="M180" t="str">
            <v>Haftpflichtschadenvergütungen an Dritte, Landschadenvergütungen, Schadenersatzleistungen an Dritte, Unfallentschädigungen an Dritte, Vergütung für beschädigte Sachen von Dritten, Vergütung für abhanden gekommene Sachen von Dritten.</v>
          </cell>
        </row>
        <row r="181">
          <cell r="I181">
            <v>319000</v>
          </cell>
          <cell r="J181"/>
          <cell r="K181" t="str">
            <v>3190.00</v>
          </cell>
          <cell r="L181" t="str">
            <v>Schadenersatzleistungen</v>
          </cell>
          <cell r="M181" t="str">
            <v>Haftpflichtschadenvergütungen an Dritte, Landschadenvergütungen, Schadenersatzleistungen an Dritte, Unfallentschädigungen an Dritte, Vergütung für beschädigte Sachen von Dritten, Vergütung für abhanden gekommene Sachen von Dritten.</v>
          </cell>
        </row>
        <row r="182">
          <cell r="I182">
            <v>3192</v>
          </cell>
          <cell r="J182">
            <v>3192</v>
          </cell>
          <cell r="K182"/>
          <cell r="L182" t="str">
            <v>Abgeltung von Rechten</v>
          </cell>
          <cell r="M182" t="str">
            <v>Abgeltung von Nutzungsrechten Dritter.</v>
          </cell>
        </row>
        <row r="183">
          <cell r="I183">
            <v>319200</v>
          </cell>
          <cell r="J183"/>
          <cell r="K183" t="str">
            <v>3192.00</v>
          </cell>
          <cell r="L183" t="str">
            <v>Abgeltung von Rechten</v>
          </cell>
          <cell r="M183" t="str">
            <v>Abgeltung von Nutzungsrechten Dritter.</v>
          </cell>
        </row>
        <row r="184">
          <cell r="I184">
            <v>3199</v>
          </cell>
          <cell r="J184">
            <v>3199</v>
          </cell>
          <cell r="K184"/>
          <cell r="L184" t="str">
            <v>Übriger Betriebsaufwand</v>
          </cell>
          <cell r="M184" t="str">
            <v>Unentgeltliche Rechtsbeistände, Parteikostenentschädigung, MWST-Vorsteuerkürzungen (wenn die Vorsteuerkürzung nicht dem jeweiligen Sachkonto zugeordnet wird); Betriebsaufwand, der keiner anderen Sachgruppe zugeordnet werden kann.</v>
          </cell>
        </row>
        <row r="185">
          <cell r="I185">
            <v>319900</v>
          </cell>
          <cell r="J185"/>
          <cell r="K185" t="str">
            <v>3199.00</v>
          </cell>
          <cell r="L185" t="str">
            <v>Übriger Betriebsaufwand</v>
          </cell>
          <cell r="M185" t="str">
            <v>Unentgeltliche Rechtsbeistände, Parteikostenentschädigung, MWST-Vorsteuerkürzungen (wenn die Vorsteuerkürzung nicht dem jeweiligen Sachkonto zugeordnet wird); Betriebsaufwand, der keiner anderen Sachgruppe zugeordnet werden kann.</v>
          </cell>
        </row>
        <row r="186">
          <cell r="I186">
            <v>33</v>
          </cell>
          <cell r="J186">
            <v>33</v>
          </cell>
          <cell r="K186"/>
          <cell r="L186" t="str">
            <v>Abschreibungen Verwaltungsvermögen</v>
          </cell>
          <cell r="M186" t="str">
            <v>Abschreibungen und Wertberichtigungen der Sachanlagen und immateriellen Anlagen des Verwaltungsvermögens sowie Abtragung des Bilanzfehlbetrages. Zusätzliche Abschreibungen werden unter Sachgruppe 38 erfasst.</v>
          </cell>
        </row>
        <row r="187">
          <cell r="I187">
            <v>330</v>
          </cell>
          <cell r="J187">
            <v>330</v>
          </cell>
          <cell r="K187"/>
          <cell r="L187" t="str">
            <v>Sachanlagen VV</v>
          </cell>
          <cell r="M187" t="str">
            <v>Abschreibungen und Wertberichtigungen der Sachgruppe 140 Sachanlagen VV.</v>
          </cell>
        </row>
        <row r="188">
          <cell r="I188">
            <v>3300</v>
          </cell>
          <cell r="J188">
            <v>3300</v>
          </cell>
          <cell r="K188"/>
          <cell r="L188" t="str">
            <v>Planmässige Abschreibungen Sachanlagen</v>
          </cell>
          <cell r="M188" t="str">
            <v>Planmässige Abschreibungen der Sachgruppe 140 Sachanlagen VV.</v>
          </cell>
        </row>
        <row r="189">
          <cell r="I189">
            <v>33000</v>
          </cell>
          <cell r="J189" t="str">
            <v>3300.0</v>
          </cell>
          <cell r="K189"/>
          <cell r="L189" t="str">
            <v>Planmässige Abschreibungen Grundstücke VV</v>
          </cell>
          <cell r="M189" t="str">
            <v>Planmässige Abschreibungen der Sachgruppe 1400 Grundstücke VV.</v>
          </cell>
        </row>
        <row r="190">
          <cell r="I190">
            <v>330000</v>
          </cell>
          <cell r="J190"/>
          <cell r="K190" t="str">
            <v>3300.00</v>
          </cell>
          <cell r="L190" t="str">
            <v>Planmässige Abschreibungen Grundstücke VV allgemeiner Haushalt</v>
          </cell>
          <cell r="M190" t="str">
            <v>Planmässige Abschreibungen der Sachgruppe 1400 Grundstücke VV des allgemeinen Haushalts.</v>
          </cell>
        </row>
        <row r="191">
          <cell r="I191">
            <v>330001</v>
          </cell>
          <cell r="J191"/>
          <cell r="K191" t="str">
            <v>3300.01</v>
          </cell>
          <cell r="L191" t="str">
            <v>Planmässige Abschreibungen Grundstücke VV spezialfinanzierte Gemeindebetriebe</v>
          </cell>
          <cell r="M191" t="str">
            <v>Planmässige Abschreibungen der Sachgruppe 1400 Grundstücke VV von spezialfinanzierten Gemeindebetrieben.</v>
          </cell>
        </row>
        <row r="192">
          <cell r="I192">
            <v>33001</v>
          </cell>
          <cell r="J192" t="str">
            <v>3300.1</v>
          </cell>
          <cell r="K192"/>
          <cell r="L192" t="str">
            <v>Planmässige Abschreibungen Strassen / Verkehrswege VV</v>
          </cell>
          <cell r="M192" t="str">
            <v>Planmässige Abschreibungen der Sachgruppe 1401 Strassen / Verkehrswege VV.</v>
          </cell>
        </row>
        <row r="193">
          <cell r="I193">
            <v>330010</v>
          </cell>
          <cell r="J193"/>
          <cell r="K193" t="str">
            <v>3300.10</v>
          </cell>
          <cell r="L193" t="str">
            <v>Planmässige Abschreibungen Strassen / Verkehrswege VV allgemeiner Haushalt</v>
          </cell>
          <cell r="M193" t="str">
            <v>Planmässige Abschreibungen der Sachgruppe 1401 Strassen / Verkehrswege VV des allgemeinen Haushalts.</v>
          </cell>
        </row>
        <row r="194">
          <cell r="I194">
            <v>33002</v>
          </cell>
          <cell r="J194" t="str">
            <v>3300.2</v>
          </cell>
          <cell r="K194"/>
          <cell r="L194" t="str">
            <v>Planmässige Abschreibungen Wasserbau VV</v>
          </cell>
          <cell r="M194" t="str">
            <v>Planmässige Abschreibungen der Sachgruppe 1402 Wasserbau VV.</v>
          </cell>
        </row>
        <row r="195">
          <cell r="I195">
            <v>330020</v>
          </cell>
          <cell r="J195"/>
          <cell r="K195" t="str">
            <v>3300.20</v>
          </cell>
          <cell r="L195" t="str">
            <v>Planmässige Abschreibungen Wasserbau VV allgemeiner Haushalt</v>
          </cell>
          <cell r="M195" t="str">
            <v>Planmässige Abschreibungen der Sachgruppe 1402 Wasserbau VV des allgemeinen Haushalts.</v>
          </cell>
        </row>
        <row r="196">
          <cell r="I196">
            <v>33003</v>
          </cell>
          <cell r="J196" t="str">
            <v>3300.3</v>
          </cell>
          <cell r="K196"/>
          <cell r="L196" t="str">
            <v>Planmässige Abschreibungen übrige Tiefbauten VV</v>
          </cell>
          <cell r="M196" t="str">
            <v>Planmässige Abschreibungen der Sachgruppe 1403 Übrige Tiefbauten VV.</v>
          </cell>
        </row>
        <row r="197">
          <cell r="I197">
            <v>330030</v>
          </cell>
          <cell r="J197"/>
          <cell r="K197" t="str">
            <v>3300.30</v>
          </cell>
          <cell r="L197" t="str">
            <v>Planmässige Abschreibungen übrige Tiefbauten VV allgemeiner Haushalt</v>
          </cell>
          <cell r="M197" t="str">
            <v>Planmässige Abschreibungen der Sachgruppe 1403 Übrige Tiefbauten VV des allgemeinen Haushalts.</v>
          </cell>
        </row>
        <row r="198">
          <cell r="I198">
            <v>330031</v>
          </cell>
          <cell r="J198"/>
          <cell r="K198" t="str">
            <v>3300.31</v>
          </cell>
          <cell r="L198" t="str">
            <v>Planmässige Abschreibungen übrige Tiefbauten VV spezialfinanzierte Gemeindebetriebe</v>
          </cell>
          <cell r="M198" t="str">
            <v>Planmässige Abschreibungen der Sachgruppe 1403 Übrige Tiefbauten VV von spezialfinanzierten Gemeindebetrieben.</v>
          </cell>
        </row>
        <row r="199">
          <cell r="I199">
            <v>33004</v>
          </cell>
          <cell r="J199" t="str">
            <v>3300.4</v>
          </cell>
          <cell r="K199"/>
          <cell r="L199" t="str">
            <v>Planmässige Abschreibungen Hochbauten VV</v>
          </cell>
          <cell r="M199" t="str">
            <v>Planmässige Abschreibungen der Sachgruppe 1404 Hochbauten VV.</v>
          </cell>
        </row>
        <row r="200">
          <cell r="I200">
            <v>330040</v>
          </cell>
          <cell r="J200"/>
          <cell r="K200" t="str">
            <v>3300.40</v>
          </cell>
          <cell r="L200" t="str">
            <v>Planmässige Abschreibungen Hochbauten VV allgemeiner Haushalt</v>
          </cell>
          <cell r="M200" t="str">
            <v>Planmässige Abschreibungen der Sachgruppe 1404 Hochbauten VV des allgemeinen Haushalts.</v>
          </cell>
        </row>
        <row r="201">
          <cell r="I201">
            <v>330041</v>
          </cell>
          <cell r="J201"/>
          <cell r="K201" t="str">
            <v>3300.41</v>
          </cell>
          <cell r="L201" t="str">
            <v>Planmässige Abschreibungen Hochbauten VV spezialfinanzierte Gemeindebetriebe</v>
          </cell>
          <cell r="M201" t="str">
            <v>Planmässige Abschreibungen der Sachgruppe 1404 Hochbauten VV von spezialfinanzierten Gemeindebetrieben.</v>
          </cell>
        </row>
        <row r="202">
          <cell r="I202">
            <v>33005</v>
          </cell>
          <cell r="J202" t="str">
            <v>3300.5</v>
          </cell>
          <cell r="K202"/>
          <cell r="L202" t="str">
            <v>Planmässige Abschreibungen Waldungen VV</v>
          </cell>
          <cell r="M202" t="str">
            <v>Planmässige Abschreibungen der Sachgruppe 1405 Waldungen VV.</v>
          </cell>
        </row>
        <row r="203">
          <cell r="I203">
            <v>330050</v>
          </cell>
          <cell r="J203"/>
          <cell r="K203" t="str">
            <v>3300.50</v>
          </cell>
          <cell r="L203" t="str">
            <v>Planmässige Abschreibungen Waldungen VV allgemeiner Haushalt</v>
          </cell>
          <cell r="M203" t="str">
            <v>Planmässige Abschreibungen der Sachgruppe 1405 Waldungen VV des allgemeinen Haushalts.</v>
          </cell>
        </row>
        <row r="204">
          <cell r="I204">
            <v>33006</v>
          </cell>
          <cell r="J204" t="str">
            <v>3300.6</v>
          </cell>
          <cell r="K204"/>
          <cell r="L204" t="str">
            <v>Planmässige Abschreibungen Mobilien VV</v>
          </cell>
          <cell r="M204" t="str">
            <v>Planmässige Abschreibungen der Sachgruppe 1406 Mobilien VV.</v>
          </cell>
        </row>
        <row r="205">
          <cell r="I205">
            <v>330060</v>
          </cell>
          <cell r="J205"/>
          <cell r="K205" t="str">
            <v>3300.60</v>
          </cell>
          <cell r="L205" t="str">
            <v>Planmässige Abschreibungen Mobilien VV allgemeiner Haushalt</v>
          </cell>
          <cell r="M205" t="str">
            <v>Planmässige Abschreibungen der Sachgruppe 1406 Mobilien VV des allgemeinen Haushalts.</v>
          </cell>
        </row>
        <row r="206">
          <cell r="I206">
            <v>330061</v>
          </cell>
          <cell r="J206"/>
          <cell r="K206" t="str">
            <v>3300.61</v>
          </cell>
          <cell r="L206" t="str">
            <v>Planmässige Abschreibungen Mobilien VV spezialfinanzierte Gemeindebetriebe</v>
          </cell>
          <cell r="M206" t="str">
            <v>Planmässige Abschreibungen der Sachgruppe 1406 Mobilien VV von spezialfinanzierten Gemeindebetrieben.</v>
          </cell>
        </row>
        <row r="207">
          <cell r="I207">
            <v>33009</v>
          </cell>
          <cell r="J207" t="str">
            <v>3300.9</v>
          </cell>
          <cell r="K207"/>
          <cell r="L207" t="str">
            <v>Planmässige Abschreibungen übrige Sachanlagen VV</v>
          </cell>
          <cell r="M207" t="str">
            <v>Planmässige Abschreibungen der Sachgruppe 1409 Übrige Sachanlagen VV.</v>
          </cell>
        </row>
        <row r="208">
          <cell r="I208">
            <v>330090</v>
          </cell>
          <cell r="J208"/>
          <cell r="K208" t="str">
            <v>3300.90</v>
          </cell>
          <cell r="L208" t="str">
            <v>Planmässige Abschreibungen übrige Sachanlagen VV allgemeiner Haushalt</v>
          </cell>
          <cell r="M208" t="str">
            <v>Planmässige Abschreibungen der Sachgruppe 1409 Übrige Sachanlagen VV des allgemeinen Haushalts.</v>
          </cell>
        </row>
        <row r="209">
          <cell r="I209">
            <v>330091</v>
          </cell>
          <cell r="J209"/>
          <cell r="K209" t="str">
            <v>3300.91</v>
          </cell>
          <cell r="L209" t="str">
            <v>Planmässige Abschreibungen übrige Sachanlagen VV spezialfinanzierte Gemeindebetriebe</v>
          </cell>
          <cell r="M209" t="str">
            <v>Planmässige Abschreibungen der Sachgruppe 1409 Übrige Sachanlagen VV von spezialfinanzierten Gemeindebetrieben.</v>
          </cell>
        </row>
        <row r="210">
          <cell r="I210">
            <v>3301</v>
          </cell>
          <cell r="J210">
            <v>3301</v>
          </cell>
          <cell r="K210"/>
          <cell r="L210" t="str">
            <v>Ausserplanmässige Abschreibungen Sachanlagen</v>
          </cell>
          <cell r="M210" t="str">
            <v>Ausserplanmässige Abschreibungen (Impairment) der Sachgruppe 140 Sachanlagen VV.</v>
          </cell>
        </row>
        <row r="211">
          <cell r="I211">
            <v>33010</v>
          </cell>
          <cell r="J211" t="str">
            <v>3301.0</v>
          </cell>
          <cell r="K211"/>
          <cell r="L211" t="str">
            <v>Ausserplanmässige Abschreibungen Grundstücke VV</v>
          </cell>
          <cell r="M211" t="str">
            <v>Ausserplanmässige Abschreibungen der Sachgruppe 1400 Grundstücke VV.</v>
          </cell>
        </row>
        <row r="212">
          <cell r="I212">
            <v>330100</v>
          </cell>
          <cell r="J212"/>
          <cell r="K212" t="str">
            <v>3301.00</v>
          </cell>
          <cell r="L212" t="str">
            <v>Ausserplanmässige Abschreibungen Grundstücke VV allgemeiner Haushalt</v>
          </cell>
          <cell r="M212" t="str">
            <v>Ausserplanmässige Abschreibungen der Sachgruppe 1400 Grundstücke VV des allgemeinen Haushalts.</v>
          </cell>
        </row>
        <row r="213">
          <cell r="I213">
            <v>330101</v>
          </cell>
          <cell r="J213"/>
          <cell r="K213" t="str">
            <v>3301.01</v>
          </cell>
          <cell r="L213" t="str">
            <v>Ausserplanmässige Abschreibungen Grundstücke VV spezialfinanzierte Gemeindebetriebe</v>
          </cell>
          <cell r="M213" t="str">
            <v>Ausserplanmässige Abschreibungen der Sachgruppe 1400 Grundstücke VV von spezialfinanzierten Gemeindebetrieben.</v>
          </cell>
        </row>
        <row r="214">
          <cell r="I214">
            <v>33011</v>
          </cell>
          <cell r="J214" t="str">
            <v>3301.1</v>
          </cell>
          <cell r="K214"/>
          <cell r="L214" t="str">
            <v>Ausserplanmässige Abschreibungen Strassen / Verkehrswege VV</v>
          </cell>
          <cell r="M214" t="str">
            <v>Ausserplanmässige Abschreibungen der Sachgruppe 1401 Strassen / Verkehrswege VV.</v>
          </cell>
        </row>
        <row r="215">
          <cell r="I215">
            <v>330110</v>
          </cell>
          <cell r="J215"/>
          <cell r="K215" t="str">
            <v>3301.10</v>
          </cell>
          <cell r="L215" t="str">
            <v>Ausserplanmässige Abschreibungen Strassen / Verkehrswege VV allgemeiner Haushalt</v>
          </cell>
          <cell r="M215" t="str">
            <v>Ausserplanmässige Abschreibungen der Sachgruppe 1401 Strassen / Verkehrswege VV des allgemeinen Haushalts.</v>
          </cell>
        </row>
        <row r="216">
          <cell r="I216">
            <v>33012</v>
          </cell>
          <cell r="J216" t="str">
            <v>3301.2</v>
          </cell>
          <cell r="K216"/>
          <cell r="L216" t="str">
            <v>Ausserplanmässige Abschreibungen Wasserbau VV</v>
          </cell>
          <cell r="M216" t="str">
            <v>Ausserplanmässige Abschreibungen der Sachgruppe 1402 Wasserbau VV.</v>
          </cell>
        </row>
        <row r="217">
          <cell r="I217">
            <v>330120</v>
          </cell>
          <cell r="J217"/>
          <cell r="K217" t="str">
            <v>3301.20</v>
          </cell>
          <cell r="L217" t="str">
            <v>Ausserplanmässige Abschreibungen Wasserbau VV allgemeiner Haushalt</v>
          </cell>
          <cell r="M217" t="str">
            <v>Ausserplanmässige Abschreibungen der Sachgruppe 1402 Wasserbau VV des allgemeinen Haushalts.</v>
          </cell>
        </row>
        <row r="218">
          <cell r="I218">
            <v>33013</v>
          </cell>
          <cell r="J218" t="str">
            <v>3301.3</v>
          </cell>
          <cell r="K218"/>
          <cell r="L218" t="str">
            <v>Ausserplanmässige Abschreibungen übrige Tiefbauten VV</v>
          </cell>
          <cell r="M218" t="str">
            <v>Ausserplanmässige Abschreibungen der Sachgruppe 1403 Übrige Tiefbauten VV.</v>
          </cell>
        </row>
        <row r="219">
          <cell r="I219">
            <v>330130</v>
          </cell>
          <cell r="J219"/>
          <cell r="K219" t="str">
            <v>3301.30</v>
          </cell>
          <cell r="L219" t="str">
            <v>Ausserplanmässige Abschreibungen übrige Tiefbauten VV allgemeiner Haushalt</v>
          </cell>
          <cell r="M219" t="str">
            <v>Ausserplanmässige Abschreibungen der Sachgruppe 1403 Übrige Tiefbauten VV des allgemeinen Haushalts.</v>
          </cell>
        </row>
        <row r="220">
          <cell r="I220">
            <v>330131</v>
          </cell>
          <cell r="J220"/>
          <cell r="K220" t="str">
            <v>3301.31</v>
          </cell>
          <cell r="L220" t="str">
            <v>Ausserplanmässige Abschreibungen übrige Tiefbauten VV spezialfinanzierte Gemeindebetriebe</v>
          </cell>
          <cell r="M220" t="str">
            <v>Ausserplanmässige Abschreibungen der Sachgruppe 1403 Übrige Tiefbauten VV von spezialfinanzierten Gemeindebetrieben.</v>
          </cell>
        </row>
        <row r="221">
          <cell r="I221">
            <v>33014</v>
          </cell>
          <cell r="J221" t="str">
            <v>3301.4</v>
          </cell>
          <cell r="K221"/>
          <cell r="L221" t="str">
            <v>Ausserplanmässige Abschreibungen Hochbauten VV</v>
          </cell>
          <cell r="M221" t="str">
            <v>Ausserplanmässige Abschreibungen der Sachgruppe 1404 Hochbauten VV.</v>
          </cell>
        </row>
        <row r="222">
          <cell r="I222">
            <v>330140</v>
          </cell>
          <cell r="J222"/>
          <cell r="K222" t="str">
            <v>3301.40</v>
          </cell>
          <cell r="L222" t="str">
            <v>Ausserplanmässige Abschreibungen Hochbauten VV allgemeiner Haushalt</v>
          </cell>
          <cell r="M222" t="str">
            <v>Ausserplanmässige Abschreibungen der Sachgruppe 1404 Hochbauten VV des allgemeinen Haushalts.</v>
          </cell>
        </row>
        <row r="223">
          <cell r="I223">
            <v>330141</v>
          </cell>
          <cell r="J223"/>
          <cell r="K223" t="str">
            <v>3301.41</v>
          </cell>
          <cell r="L223" t="str">
            <v>Ausserplanmässige Abschreibungen Hochbauten VV spezialfinanzierte Gemeindebetriebe</v>
          </cell>
          <cell r="M223" t="str">
            <v>Ausserplanmässige Abschreibungen der Sachgruppe 1404 Hochbauten VV von spezialfinanzierten Gemeindebetrieben.</v>
          </cell>
        </row>
        <row r="224">
          <cell r="I224">
            <v>33015</v>
          </cell>
          <cell r="J224" t="str">
            <v>3301.5</v>
          </cell>
          <cell r="K224"/>
          <cell r="L224" t="str">
            <v>Ausserplanmässige Abschreibungen Waldungen VV</v>
          </cell>
          <cell r="M224" t="str">
            <v>Ausserplanmässige Abschreibungen der Sachgruppe 1405 Waldungen VV.</v>
          </cell>
        </row>
        <row r="225">
          <cell r="I225">
            <v>330150</v>
          </cell>
          <cell r="J225"/>
          <cell r="K225" t="str">
            <v>3301.50</v>
          </cell>
          <cell r="L225" t="str">
            <v>Ausserplanmässige Abschreibungen Waldungen VV allgemeiner Haushalt</v>
          </cell>
          <cell r="M225" t="str">
            <v>Ausserplanmässige Abschreibungen der Sachgruppe 1405 Waldungen VV des allgemeinen Haushalts.</v>
          </cell>
        </row>
        <row r="226">
          <cell r="I226">
            <v>33016</v>
          </cell>
          <cell r="J226" t="str">
            <v>3301.6</v>
          </cell>
          <cell r="K226"/>
          <cell r="L226" t="str">
            <v>Ausserplanmässige Abschreibungen Mobilien VV</v>
          </cell>
          <cell r="M226" t="str">
            <v>Ausserplanmässige Abschreibungen der Sachgruppe 1406 Mobilien VV.</v>
          </cell>
        </row>
        <row r="227">
          <cell r="I227">
            <v>330160</v>
          </cell>
          <cell r="J227"/>
          <cell r="K227" t="str">
            <v>3301.60</v>
          </cell>
          <cell r="L227" t="str">
            <v>Ausserplanmässige Abschreibungen Mobilien VV allgemeiner Haushalt</v>
          </cell>
          <cell r="M227" t="str">
            <v>Ausserplanmässige Abschreibungen der Sachgruppe 1406 Mobilien VV des allgemeinen Haushalts.</v>
          </cell>
        </row>
        <row r="228">
          <cell r="I228">
            <v>330161</v>
          </cell>
          <cell r="J228"/>
          <cell r="K228" t="str">
            <v>3301.61</v>
          </cell>
          <cell r="L228" t="str">
            <v>Ausserplanmässige Abschreibungen Mobilien VV spezialfinanzierte Gemeindebetriebe</v>
          </cell>
          <cell r="M228" t="str">
            <v>Ausserplanmässige Abschreibungen der Sachgruppe 1406 Mobilien VV von spezialfinanzierten Gemeindebetrieben.</v>
          </cell>
        </row>
        <row r="229">
          <cell r="I229">
            <v>33019</v>
          </cell>
          <cell r="J229" t="str">
            <v>3301.9</v>
          </cell>
          <cell r="K229"/>
          <cell r="L229" t="str">
            <v>Ausserplanmässige Abschreibungen übrige Sachanlagen VV</v>
          </cell>
          <cell r="M229" t="str">
            <v>Ausserplanmässige Abschreibungen der Sachgruppe 1409 Übrige Sachanlagen VV.</v>
          </cell>
        </row>
        <row r="230">
          <cell r="I230">
            <v>330190</v>
          </cell>
          <cell r="J230"/>
          <cell r="K230" t="str">
            <v>3301.90</v>
          </cell>
          <cell r="L230" t="str">
            <v>Ausserplanmässige Abschreibungen übrige Sachanlagen VV allgemeiner Haushalt</v>
          </cell>
          <cell r="M230" t="str">
            <v>Ausserplanmässige Abschreibungen der Sachgruppe 1409 Übrige Sachanlagen VV des allgemeinen Haushalts.</v>
          </cell>
        </row>
        <row r="231">
          <cell r="I231">
            <v>330191</v>
          </cell>
          <cell r="J231"/>
          <cell r="K231" t="str">
            <v>3301.91</v>
          </cell>
          <cell r="L231" t="str">
            <v>Ausserplanmässige Abschreibungen übrige Sachanlagen VV spezialfinanzierte Gemeindebetriebe</v>
          </cell>
          <cell r="M231" t="str">
            <v>Ausserplanmässige Abschreibungen der Sachgruppe 1409 Übrige Sachanlagen VV von spezialfinanzierten Gemeindebetrieben.</v>
          </cell>
        </row>
        <row r="232">
          <cell r="I232">
            <v>332</v>
          </cell>
          <cell r="J232">
            <v>332</v>
          </cell>
          <cell r="K232"/>
          <cell r="L232" t="str">
            <v>Abschreibungen Immaterielle Anlagen</v>
          </cell>
          <cell r="M232" t="str">
            <v>Abschreibungen und Wertberichtigungen der Sachgruppe 142 Immaterielle Anlagen VV.</v>
          </cell>
        </row>
        <row r="233">
          <cell r="I233">
            <v>3320</v>
          </cell>
          <cell r="J233">
            <v>3320</v>
          </cell>
          <cell r="K233"/>
          <cell r="L233" t="str">
            <v>Planmässige Abschreibungen immaterielle Anlagen</v>
          </cell>
          <cell r="M233" t="str">
            <v>Planmässige Abschreibungen der Sachgruppe 142 Immaterielle Anlagen VV.</v>
          </cell>
        </row>
        <row r="234">
          <cell r="I234">
            <v>33200</v>
          </cell>
          <cell r="J234" t="str">
            <v>3320.0</v>
          </cell>
          <cell r="K234"/>
          <cell r="L234" t="str">
            <v>Planmässige Abschreibungen Software</v>
          </cell>
          <cell r="M234" t="str">
            <v>Planmässige Abschreibungen auf Sachgruppe 1420 Software VV.</v>
          </cell>
        </row>
        <row r="235">
          <cell r="I235">
            <v>332000</v>
          </cell>
          <cell r="J235"/>
          <cell r="K235" t="str">
            <v>3320.00</v>
          </cell>
          <cell r="L235" t="str">
            <v>Planmässige Abschreibungen Software allgemeiner Haushalt</v>
          </cell>
          <cell r="M235" t="str">
            <v>Planmässige Abschreibungen auf Sachgruppe 1420 Software VV des allgemeinen Haushalts.</v>
          </cell>
        </row>
        <row r="236">
          <cell r="I236">
            <v>332001</v>
          </cell>
          <cell r="J236"/>
          <cell r="K236" t="str">
            <v>3320.01</v>
          </cell>
          <cell r="L236" t="str">
            <v>Planmässige Abschreibungen Software spezialfinanzierte Gemeindebetriebe</v>
          </cell>
          <cell r="M236" t="str">
            <v>Planmässige Abschreibungen auf Sachgruppe 1420 Software VV von spezialfinanzierten Gemeindebetrieben.</v>
          </cell>
        </row>
        <row r="237">
          <cell r="I237">
            <v>33201</v>
          </cell>
          <cell r="J237" t="str">
            <v>3320.1</v>
          </cell>
          <cell r="K237"/>
          <cell r="L237" t="str">
            <v>Planmässige Abschreibungen Lizenzen, Nutzungsrechte, Markenrechte</v>
          </cell>
          <cell r="M237" t="str">
            <v>Planmässige Abschreibungen auf Sachgruppe 1421 Lizenzen, Nutzungsrechte, Markenrechte VV.</v>
          </cell>
        </row>
        <row r="238">
          <cell r="I238">
            <v>332010</v>
          </cell>
          <cell r="J238"/>
          <cell r="K238" t="str">
            <v>3320.10</v>
          </cell>
          <cell r="L238" t="str">
            <v>Planmässige Abschreibungen Lizenzen, Nutzungsrechte, Markenrechte allgemeiner Haushalt</v>
          </cell>
          <cell r="M238" t="str">
            <v>Planmässige Abschreibungen auf Sachgruppe 1421 Lizenzen, Nutzungsrechte, Markenrechte VV des allgemeinen Haushalts.</v>
          </cell>
        </row>
        <row r="239">
          <cell r="I239">
            <v>332011</v>
          </cell>
          <cell r="J239"/>
          <cell r="K239" t="str">
            <v>3320.11</v>
          </cell>
          <cell r="L239" t="str">
            <v>Planmässige Abschreibungen Lizenzen, Nutzungsrechte, Markenrechte spezialfinanzierte Gemeindebetriebe</v>
          </cell>
          <cell r="M239" t="str">
            <v>Planmässige Abschreibungen auf Sachgruppe 1421 Lizenzen, Nutzungsrechte, Markenrechte VV von spezialfinanzierten Gemeindebetrieben.</v>
          </cell>
        </row>
        <row r="240">
          <cell r="I240">
            <v>33209</v>
          </cell>
          <cell r="J240" t="str">
            <v>3320.9</v>
          </cell>
          <cell r="K240"/>
          <cell r="L240" t="str">
            <v>Planmässige Abschreibungen übrige immaterielle Anlagen</v>
          </cell>
          <cell r="M240" t="str">
            <v>Planmässige Abschreibungen auf Sachgruppe 1429 Übrige immaterielle Anlagen VV.</v>
          </cell>
        </row>
        <row r="241">
          <cell r="I241">
            <v>332090</v>
          </cell>
          <cell r="J241"/>
          <cell r="K241" t="str">
            <v>3320.90</v>
          </cell>
          <cell r="L241" t="str">
            <v>Planmässige Abschreibungen übrige immaterielle Anlagen allgemeiner Haushalt</v>
          </cell>
          <cell r="M241" t="str">
            <v>Planmässige Abschreibungen auf Sachgruppe 1429 Übrige immaterielle Anlagen VV des allgemeinen Haushalts.</v>
          </cell>
        </row>
        <row r="242">
          <cell r="I242">
            <v>332091</v>
          </cell>
          <cell r="J242"/>
          <cell r="K242" t="str">
            <v>3320.91</v>
          </cell>
          <cell r="L242" t="str">
            <v>Planmässige Abschreibungen übrige immaterielle Anlagen spezialfinanzierte Gemeindebetriebe</v>
          </cell>
          <cell r="M242" t="str">
            <v>Planmässige Abschreibungen auf Sachgruppe 1429 Übrige immaterielle Anlagen VV von spezialfinanzierten Gemeindebetrieben.</v>
          </cell>
        </row>
        <row r="243">
          <cell r="I243">
            <v>3321</v>
          </cell>
          <cell r="J243">
            <v>3321</v>
          </cell>
          <cell r="K243"/>
          <cell r="L243" t="str">
            <v>Ausserplanmässige Abschreibungen immaterielle Anlagen</v>
          </cell>
          <cell r="M243" t="str">
            <v>Ausserplanmässige Abschreibungen (Impairment) der Sachgruppe 142 Immaterielle Anlagen VV.</v>
          </cell>
        </row>
        <row r="244">
          <cell r="I244">
            <v>33210</v>
          </cell>
          <cell r="J244" t="str">
            <v>3321.0</v>
          </cell>
          <cell r="K244"/>
          <cell r="L244" t="str">
            <v>Ausserplanmässige Abschreibungen Software</v>
          </cell>
          <cell r="M244" t="str">
            <v>Ausserplanmässige Abschreibungen auf Sachgruppe 1420 Software VV.</v>
          </cell>
        </row>
        <row r="245">
          <cell r="I245">
            <v>332100</v>
          </cell>
          <cell r="J245"/>
          <cell r="K245" t="str">
            <v>3321.00</v>
          </cell>
          <cell r="L245" t="str">
            <v>Ausserplanmässige Abschreibungen Software allgemeiner Haushalt</v>
          </cell>
          <cell r="M245" t="str">
            <v>Ausserplanmässige Abschreibungen auf Sachgruppe 1420 Software VV des allgemeinen Haushalts.</v>
          </cell>
        </row>
        <row r="246">
          <cell r="I246">
            <v>332101</v>
          </cell>
          <cell r="J246"/>
          <cell r="K246" t="str">
            <v>3321.01</v>
          </cell>
          <cell r="L246" t="str">
            <v>Ausserplanmässige Abschreibungen Software spezialfinanzierte Gemeindebetriebe</v>
          </cell>
          <cell r="M246" t="str">
            <v>Ausserplanmässige Abschreibungen auf Sachgruppe 1420 Software VV von spezialfinanzierten Gemeindebetrieben.</v>
          </cell>
        </row>
        <row r="247">
          <cell r="I247">
            <v>33211</v>
          </cell>
          <cell r="J247" t="str">
            <v>3321.1</v>
          </cell>
          <cell r="K247"/>
          <cell r="L247" t="str">
            <v>Ausserplanmässige Abschreibungen Lizenzen, Nutzungsrechte, Markenrechte</v>
          </cell>
          <cell r="M247" t="str">
            <v>Ausserplanmässige Abschreibungen auf Sachgruppe 1421 Lizenzen, Nutzungsrechte, Markenrechte VV.</v>
          </cell>
        </row>
        <row r="248">
          <cell r="I248">
            <v>332110</v>
          </cell>
          <cell r="J248"/>
          <cell r="K248" t="str">
            <v>3321.10</v>
          </cell>
          <cell r="L248" t="str">
            <v>Ausserplanmässige Abschreibungen Lizenzen, Nutzungsrechte, Markenrechte allgemeiner Haushalt</v>
          </cell>
          <cell r="M248" t="str">
            <v>Ausserplanmässige Abschreibungen auf Sachgruppe 1421 Lizenzen, Nutzungsrechte, Markenrechte VV des allgemeinen Haushalts.</v>
          </cell>
        </row>
        <row r="249">
          <cell r="I249">
            <v>332111</v>
          </cell>
          <cell r="J249"/>
          <cell r="K249" t="str">
            <v>3321.11</v>
          </cell>
          <cell r="L249" t="str">
            <v>Ausserplanmässige Abschreibungen Lizenzen, Nutzungsrechte, Markenrechte spezialfinanzierte Gemeindebetriebe</v>
          </cell>
          <cell r="M249" t="str">
            <v>Ausserplanmässige Abschreibungen auf Sachgruppe 1421 Lizenzen, Nutzungsrechte, Markenrechte VV von spezialfinanzierten Gemeindebetrieben.</v>
          </cell>
        </row>
        <row r="250">
          <cell r="I250">
            <v>33219</v>
          </cell>
          <cell r="J250" t="str">
            <v>3321.9</v>
          </cell>
          <cell r="K250"/>
          <cell r="L250" t="str">
            <v>Ausserplanmässige Abschreibungen übrige immaterielle Anlagen</v>
          </cell>
          <cell r="M250" t="str">
            <v>Ausserplanmässige Abschreibungen auf Sachgruppe 1429 Übrige immaterielle Anlagen VV.</v>
          </cell>
        </row>
        <row r="251">
          <cell r="I251">
            <v>332190</v>
          </cell>
          <cell r="J251"/>
          <cell r="K251" t="str">
            <v>3321.90</v>
          </cell>
          <cell r="L251" t="str">
            <v>Ausserplanmässige Abschreibungen übrige immaterielle Anlagen allgemeiner Haushalt</v>
          </cell>
          <cell r="M251" t="str">
            <v>Ausserplanmässige Abschreibungen auf Sachgruppe 1429 Übrige immaterielle Anlagen VV des allgemeinen Haushalts.</v>
          </cell>
        </row>
        <row r="252">
          <cell r="I252">
            <v>332191</v>
          </cell>
          <cell r="J252"/>
          <cell r="K252" t="str">
            <v>3321.91</v>
          </cell>
          <cell r="L252" t="str">
            <v>Ausserplanmässige Abschreibungen übrige immaterielle Anlagen spezialfinanzierte Gemeindebetriebe</v>
          </cell>
          <cell r="M252" t="str">
            <v>Ausserplanmässige Abschreibungen auf Sachgruppe 1429 Übrige immaterielle Anlagen VV von spezialfinanzierten Gemeindebetrieben.</v>
          </cell>
        </row>
        <row r="253">
          <cell r="I253">
            <v>339</v>
          </cell>
          <cell r="J253">
            <v>339</v>
          </cell>
          <cell r="K253"/>
          <cell r="L253" t="str">
            <v>Abtragung Bilanzfehlbetrag</v>
          </cell>
          <cell r="M253" t="str">
            <v>Die jährliche Tranche der Abtragung des Bilanzfehlbetrages muss budgetiert werden, damit dieser Aufwand in den Saldo der Erfolgsrechnung eingerechnet wird. Nur auf diese Weise kann der mittelfristige Ausgleich der Erfolgsrechnung im Budget geplant werden.</v>
          </cell>
        </row>
        <row r="254">
          <cell r="I254">
            <v>3390</v>
          </cell>
          <cell r="J254">
            <v>3390</v>
          </cell>
          <cell r="K254"/>
          <cell r="L254" t="str">
            <v>Abtragung Bilanzfehlbetrag</v>
          </cell>
          <cell r="M254" t="str">
            <v>Budgetierung des abzutragenden Anteils am Bilanzfehlbetrag (negatives Eigenkapital).</v>
          </cell>
        </row>
        <row r="255">
          <cell r="I255">
            <v>339000</v>
          </cell>
          <cell r="J255"/>
          <cell r="K255" t="str">
            <v>3390.00</v>
          </cell>
          <cell r="L255" t="str">
            <v>Abtragung Bilanzfehlbetrag</v>
          </cell>
          <cell r="M255" t="str">
            <v>Budgetierung des abzutragenden Anteils am Bilanzfehlbetrag (negatives Eigenkapital).</v>
          </cell>
        </row>
        <row r="256">
          <cell r="I256">
            <v>34</v>
          </cell>
          <cell r="J256">
            <v>34</v>
          </cell>
          <cell r="K256"/>
          <cell r="L256" t="str">
            <v>Finanzaufwand</v>
          </cell>
          <cell r="M256" t="str">
            <v>Der Aufwand für die Verwaltung, Beschaffung und das Halten von Vermögen zu Anlagezwecken einschliesslich der flüssigen Mittel sowie der Schulden und Verbindlichkeiten.</v>
          </cell>
        </row>
        <row r="257">
          <cell r="I257">
            <v>340</v>
          </cell>
          <cell r="J257">
            <v>340</v>
          </cell>
          <cell r="K257"/>
          <cell r="L257" t="str">
            <v>Zinsaufwand</v>
          </cell>
          <cell r="M257" t="str">
            <v>Passiv- und Schuldzinsen aller Art für die Inanspruchnahme fremder Mittel.</v>
          </cell>
        </row>
        <row r="258">
          <cell r="I258">
            <v>3400</v>
          </cell>
          <cell r="J258">
            <v>3400</v>
          </cell>
          <cell r="K258"/>
          <cell r="L258" t="str">
            <v>Verzinsung laufende Verbindlichkeiten</v>
          </cell>
          <cell r="M258" t="str">
            <v>Passivzinsen der Sachgruppe 200 Laufende Verbindlichkeiten.</v>
          </cell>
        </row>
        <row r="259">
          <cell r="I259">
            <v>340000</v>
          </cell>
          <cell r="J259"/>
          <cell r="K259" t="str">
            <v>3400.00</v>
          </cell>
          <cell r="L259" t="str">
            <v>Verzinsung laufende Verbindlichkeiten</v>
          </cell>
          <cell r="M259" t="str">
            <v>Passivzinsen der Sachgruppe 200 Laufende Verbindlichkeiten.</v>
          </cell>
        </row>
        <row r="260">
          <cell r="I260">
            <v>3401</v>
          </cell>
          <cell r="J260">
            <v>3401</v>
          </cell>
          <cell r="K260"/>
          <cell r="L260" t="str">
            <v>Verzinsung kurzfristige Finanzverbindlichkeiten</v>
          </cell>
          <cell r="M260" t="str">
            <v>Passivzinsen der Sachgruppe 201 Kurzfristige Finanzverbindlichkeiten.</v>
          </cell>
        </row>
        <row r="261">
          <cell r="I261">
            <v>340100</v>
          </cell>
          <cell r="J261"/>
          <cell r="K261" t="str">
            <v>3401.00</v>
          </cell>
          <cell r="L261" t="str">
            <v>Verzinsung kurzfristige Finanzverbindlichkeiten</v>
          </cell>
          <cell r="M261" t="str">
            <v>Passivzinsen der Sachgruppe 201 Kurzfristige Finanzverbindlichkeiten.</v>
          </cell>
        </row>
        <row r="262">
          <cell r="I262">
            <v>3406</v>
          </cell>
          <cell r="J262">
            <v>3406</v>
          </cell>
          <cell r="K262"/>
          <cell r="L262" t="str">
            <v>Verzinsung langfristige Finanzverbindlichkeiten</v>
          </cell>
          <cell r="M262" t="str">
            <v>Passivzinsen der Sachgruppe 206 Langfristige Finanzverbindlichkeiten.</v>
          </cell>
        </row>
        <row r="263">
          <cell r="I263">
            <v>340600</v>
          </cell>
          <cell r="J263"/>
          <cell r="K263" t="str">
            <v>3406.00</v>
          </cell>
          <cell r="L263" t="str">
            <v>Verzinsung langfristige Finanzverbindlichkeiten</v>
          </cell>
          <cell r="M263" t="str">
            <v>Passivzinsen der Sachgruppe 206 Langfristige Finanzverbindlichkeiten.</v>
          </cell>
        </row>
        <row r="264">
          <cell r="I264">
            <v>3409</v>
          </cell>
          <cell r="J264">
            <v>3409</v>
          </cell>
          <cell r="K264"/>
          <cell r="L264" t="str">
            <v>Übrige Passivzinsen</v>
          </cell>
          <cell r="M264" t="str">
            <v>Nicht anders zugeordnete Passivzinsen.</v>
          </cell>
        </row>
        <row r="265">
          <cell r="I265">
            <v>340900</v>
          </cell>
          <cell r="J265"/>
          <cell r="K265" t="str">
            <v>3409.00</v>
          </cell>
          <cell r="L265" t="str">
            <v>Übrige Passivzinsen</v>
          </cell>
          <cell r="M265" t="str">
            <v>Nicht anders zugeordnete Passivzinsen.</v>
          </cell>
        </row>
        <row r="266">
          <cell r="I266">
            <v>341</v>
          </cell>
          <cell r="J266">
            <v>341</v>
          </cell>
          <cell r="K266"/>
          <cell r="L266" t="str">
            <v>Realisierte Kursverluste</v>
          </cell>
          <cell r="M266" t="str">
            <v xml:space="preserve"> </v>
          </cell>
        </row>
        <row r="267">
          <cell r="I267">
            <v>3410</v>
          </cell>
          <cell r="J267">
            <v>3410</v>
          </cell>
          <cell r="K267"/>
          <cell r="L267" t="str">
            <v>Realisierte Kursverluste auf Finanzanlagen FV</v>
          </cell>
          <cell r="M267" t="str">
            <v>Tatsächlich eingetretene Wertminderungen von Finanzanlagen (Sachgruppe 107) bei Veräusserung oder Übertragung in das Verwaltungsvermögen.</v>
          </cell>
        </row>
        <row r="268">
          <cell r="I268">
            <v>34100</v>
          </cell>
          <cell r="J268" t="str">
            <v>3410.0</v>
          </cell>
          <cell r="K268"/>
          <cell r="L268" t="str">
            <v>Realisierte Kursverluste auf Aktien und Anteilscheinen FV</v>
          </cell>
          <cell r="M268" t="str">
            <v>Tatsächlich eingetretene Wertminderungen von Aktien und Anteilscheinen des Finanzvermögens (Sachgruppe 1070) bei Veräusserung oder Übertragung in das Verwaltungsvermögen.</v>
          </cell>
        </row>
        <row r="269">
          <cell r="I269">
            <v>341000</v>
          </cell>
          <cell r="J269"/>
          <cell r="K269" t="str">
            <v>3410.00</v>
          </cell>
          <cell r="L269" t="str">
            <v>Realisierte Kursverluste auf Aktien und Anteilscheinen FV</v>
          </cell>
          <cell r="M269" t="str">
            <v>Tatsächlich eingetretene Wertminderungen von Aktien und Anteilscheinen des Finanzvermögens (Sachgruppe 1070) bei Veräusserung oder Übertragung in das Verwaltungsvermögen.</v>
          </cell>
        </row>
        <row r="270">
          <cell r="I270">
            <v>34101</v>
          </cell>
          <cell r="J270" t="str">
            <v>3410.1</v>
          </cell>
          <cell r="K270"/>
          <cell r="L270" t="str">
            <v>Realisierte Kursverluste auf verzinslichen Anlagen FV</v>
          </cell>
          <cell r="M270" t="str">
            <v>Tatsächlich eingetretene Wertminderungen von verzinslichen Anlagen des Finanzvermögens (Sachgruppe 1071) bei Veräusserung oder Übertragung in das Verwaltungsvermögen.</v>
          </cell>
        </row>
        <row r="271">
          <cell r="I271">
            <v>341010</v>
          </cell>
          <cell r="J271"/>
          <cell r="K271" t="str">
            <v>3410.10</v>
          </cell>
          <cell r="L271" t="str">
            <v>Realisierte Kursverluste auf verzinslichen Anlagen FV</v>
          </cell>
          <cell r="M271" t="str">
            <v>Tatsächlich eingetretene Wertminderungen von verzinslichen Anlagen des Finanzvermögens (Sachgruppe 1071) bei Veräusserung oder Übertragung in das Verwaltungsvermögen.</v>
          </cell>
        </row>
        <row r="272">
          <cell r="I272">
            <v>34102</v>
          </cell>
          <cell r="J272" t="str">
            <v>3410.2</v>
          </cell>
          <cell r="K272"/>
          <cell r="L272" t="str">
            <v>Realisierte Verluste auf langfristigen Forderungen FV</v>
          </cell>
          <cell r="M272" t="str">
            <v>Tatsächlich eingetretene Wertminderungen von langfristigen Forderungen des Finanzvermögens (Sachgruppe 1072) bei Veräusserung oder Übertragung in das Verwaltungsvermögen.</v>
          </cell>
        </row>
        <row r="273">
          <cell r="I273">
            <v>341020</v>
          </cell>
          <cell r="J273"/>
          <cell r="K273" t="str">
            <v>3410.20</v>
          </cell>
          <cell r="L273" t="str">
            <v>Realisierte Verluste auf langfristigen Forderungen FV</v>
          </cell>
          <cell r="M273" t="str">
            <v>Tatsächlich eingetretene Wertminderungen von langfristigen Forderungen des Finanzvermögens (Sachgruppe 1072) bei Veräusserung oder Übertragung in das Verwaltungsvermögen.</v>
          </cell>
        </row>
        <row r="274">
          <cell r="I274">
            <v>34109</v>
          </cell>
          <cell r="J274" t="str">
            <v>3410.9</v>
          </cell>
          <cell r="K274"/>
          <cell r="L274" t="str">
            <v>Realisierte Kursverluste auf übrigen langfristigen Finanzanlagen</v>
          </cell>
          <cell r="M274" t="str">
            <v>Tatsächlich eingetretene Wertminderungen von übrigen langfristigen Finanzanlagen (Sachgruppe 1079) bei Veräusserung oder Übertragung in das Verwaltungsvermögen.</v>
          </cell>
        </row>
        <row r="275">
          <cell r="I275">
            <v>341090</v>
          </cell>
          <cell r="J275"/>
          <cell r="K275" t="str">
            <v>3410.90</v>
          </cell>
          <cell r="L275" t="str">
            <v>Realisierte Kursverluste auf übrigen langfristigen Finanzanlagen</v>
          </cell>
          <cell r="M275" t="str">
            <v>Tatsächlich eingetretene Wertminderungen von übrigen langfristigen Finanzanlagen (Sachgruppe 1079) bei Veräusserung oder Übertragung in das Verwaltungsvermögen.</v>
          </cell>
        </row>
        <row r="276">
          <cell r="I276">
            <v>3411</v>
          </cell>
          <cell r="J276">
            <v>3411</v>
          </cell>
          <cell r="K276"/>
          <cell r="L276" t="str">
            <v>Realisierte Verluste auf Sachanlagen FV</v>
          </cell>
          <cell r="M276" t="str">
            <v>Tatsächlich eingetretene Wertminderungen von Sachanlagen des Finanzvermögens (Sachgruppe 108) bei Veräusserung oder Übertragung in das Verwaltungsvermögen.</v>
          </cell>
        </row>
        <row r="277">
          <cell r="I277">
            <v>34110</v>
          </cell>
          <cell r="J277" t="str">
            <v>3411.0</v>
          </cell>
          <cell r="K277"/>
          <cell r="L277" t="str">
            <v>Realisierte Verluste auf Grundstücken FV</v>
          </cell>
          <cell r="M277" t="str">
            <v>Tatsächlich eingetretene Wertminderungen von Grundstücken des Finanzvermögens (Sachgruppe 1080) bei Veräusserung oder Übertragung in das Verwaltungsvermögen.</v>
          </cell>
        </row>
        <row r="278">
          <cell r="I278">
            <v>341100</v>
          </cell>
          <cell r="J278"/>
          <cell r="K278" t="str">
            <v>3411.00</v>
          </cell>
          <cell r="L278" t="str">
            <v>Realisierte Verluste auf Grundstücken FV</v>
          </cell>
          <cell r="M278" t="str">
            <v>Tatsächlich eingetretene Wertminderungen von Grundstücken des Finanzvermögens (Sachgruppe 1080) bei Veräusserung oder Übertragung in das Verwaltungsvermögen.</v>
          </cell>
        </row>
        <row r="279">
          <cell r="I279">
            <v>34114</v>
          </cell>
          <cell r="J279" t="str">
            <v>3411.4</v>
          </cell>
          <cell r="K279"/>
          <cell r="L279" t="str">
            <v>Realisierte Verluste auf Gebäuden FV</v>
          </cell>
          <cell r="M279" t="str">
            <v>Tatsächlich eingetretene Wertminderungen von Gebäuden des Finanzvermögens (Sachgruppe 1084) bei Veräusserung oder Übertragung in das Verwaltungsvermögen.</v>
          </cell>
        </row>
        <row r="280">
          <cell r="I280">
            <v>341140</v>
          </cell>
          <cell r="J280"/>
          <cell r="K280" t="str">
            <v>3411.40</v>
          </cell>
          <cell r="L280" t="str">
            <v>Realisierte Verluste auf Gebäuden FV</v>
          </cell>
          <cell r="M280" t="str">
            <v>Tatsächlich eingetretene Wertminderungen von Gebäuden des Finanzvermögens (Sachgruppe 1084) bei Veräusserung oder Übertragung in das Verwaltungsvermögen.</v>
          </cell>
        </row>
        <row r="281">
          <cell r="I281">
            <v>34116</v>
          </cell>
          <cell r="J281" t="str">
            <v>3411.6</v>
          </cell>
          <cell r="K281"/>
          <cell r="L281" t="str">
            <v>Realisierte Verluste auf Mobilien FV</v>
          </cell>
          <cell r="M281" t="str">
            <v>Tatsächlich eingetretene Wertminderungen von Mobilien des Finanzvermögens (Sachgruppe 1086) bei Veräusserung oder Übertragung in das Verwaltungsvermögen.</v>
          </cell>
        </row>
        <row r="282">
          <cell r="I282">
            <v>341160</v>
          </cell>
          <cell r="J282"/>
          <cell r="K282" t="str">
            <v>3411.60</v>
          </cell>
          <cell r="L282" t="str">
            <v>Realisierte Verluste auf Mobilien FV</v>
          </cell>
          <cell r="M282" t="str">
            <v>Tatsächlich eingetretene Wertminderungen von Mobilien des Finanzvermögens (Sachgruppe 1086) bei Veräusserung oder Übertragung in das Verwaltungsvermögen.</v>
          </cell>
        </row>
        <row r="283">
          <cell r="I283">
            <v>34119</v>
          </cell>
          <cell r="J283" t="str">
            <v>3411.9</v>
          </cell>
          <cell r="K283"/>
          <cell r="L283" t="str">
            <v>Realisierte Verluste auf übrigen Sachanlagen FV</v>
          </cell>
          <cell r="M283" t="str">
            <v>Tatsächlich eingetretene Wertminderungen von übrigen Sachanlagen des Finanzvermögens (Sachgruppe 1089) bei Veräusserung oder Übertragung in das Verwaltungsvermögen.</v>
          </cell>
        </row>
        <row r="284">
          <cell r="I284">
            <v>341190</v>
          </cell>
          <cell r="J284"/>
          <cell r="K284" t="str">
            <v>3411.90</v>
          </cell>
          <cell r="L284" t="str">
            <v>Realisierte Verluste auf übrigen Sachanlagen FV</v>
          </cell>
          <cell r="M284" t="str">
            <v>Tatsächlich eingetretene Wertminderungen von übrigen Sachanlagen des Finanzvermögens (Sachgruppe 1089) bei Veräusserung oder Übertragung in das Verwaltungsvermögen.</v>
          </cell>
        </row>
        <row r="285">
          <cell r="I285">
            <v>3419</v>
          </cell>
          <cell r="J285">
            <v>3419</v>
          </cell>
          <cell r="K285"/>
          <cell r="L285" t="str">
            <v>Kursverluste Fremdwährungen</v>
          </cell>
          <cell r="M285" t="str">
            <v>Kursverluste auf Fremdwährungen im Zahlungsverkehr und Fremdwährungskonten; nicht bei Veräusserung von Finanzanlagen in Fremdwährung.</v>
          </cell>
        </row>
        <row r="286">
          <cell r="I286">
            <v>341900</v>
          </cell>
          <cell r="J286"/>
          <cell r="K286" t="str">
            <v>3419.00</v>
          </cell>
          <cell r="L286" t="str">
            <v>Kursverluste Fremdwährungen</v>
          </cell>
          <cell r="M286" t="str">
            <v>Kursverluste auf Fremdwährungen im Zahlungsverkehr und Fremdwährungskonten; nicht bei Veräusserung von Finanzanlagen in Fremdwährung.</v>
          </cell>
        </row>
        <row r="287">
          <cell r="I287">
            <v>342</v>
          </cell>
          <cell r="J287">
            <v>342</v>
          </cell>
          <cell r="K287"/>
          <cell r="L287" t="str">
            <v>Kapitalbeschaffungs- und Verwaltungskosten</v>
          </cell>
          <cell r="M287" t="str">
            <v xml:space="preserve"> </v>
          </cell>
        </row>
        <row r="288">
          <cell r="I288">
            <v>3420</v>
          </cell>
          <cell r="J288">
            <v>3420</v>
          </cell>
          <cell r="K288"/>
          <cell r="L288" t="str">
            <v>Kapitalbeschaffung und - verwaltung</v>
          </cell>
          <cell r="M288" t="str">
            <v>Kommissionen und Gebühren bei der Emission von Kassascheinen, Anleihen, Obligationen etc. sowie beim Einlösen von Coupons sowie Fälligkeit von Anleihen; Depotverwaltungsgebühren, Zeichnungsscheine, Kommissionen und Abgaben von Handelsgeschäften; u.a.</v>
          </cell>
        </row>
        <row r="289">
          <cell r="I289">
            <v>342000</v>
          </cell>
          <cell r="J289"/>
          <cell r="K289" t="str">
            <v>3420.00</v>
          </cell>
          <cell r="L289" t="str">
            <v>Kapitalbeschaffung und -verwaltung</v>
          </cell>
          <cell r="M289" t="str">
            <v>Kommissionen und Gebühren bei der Emission von Kassascheinen, Anleihen, Obligationen etc. sowie beim Einlösen von Coupons sowie Fälligkeit von Anleihen; Depotverwaltungsgebühren, Zeichnungsscheine, Kommissionen und Abgaben von Handelsgeschäften; u.a.</v>
          </cell>
        </row>
        <row r="290">
          <cell r="I290">
            <v>343</v>
          </cell>
          <cell r="J290">
            <v>343</v>
          </cell>
          <cell r="K290"/>
          <cell r="L290" t="str">
            <v>Liegenschaftenaufwand Finanzvermögen</v>
          </cell>
          <cell r="M290" t="str">
            <v>Baulicher Unterhalt, Betriebskosten für Strom, Kehricht, Heizung etc.</v>
          </cell>
        </row>
        <row r="291">
          <cell r="I291">
            <v>3430</v>
          </cell>
          <cell r="J291">
            <v>3430</v>
          </cell>
          <cell r="K291"/>
          <cell r="L291" t="str">
            <v>Baulicher Unterhalt Liegenschaften FV</v>
          </cell>
          <cell r="M291" t="str">
            <v>Nicht aktivierbarer baulicher Unterhalt der Liegenschaften des Finanzvermögens.</v>
          </cell>
        </row>
        <row r="292">
          <cell r="I292">
            <v>34300</v>
          </cell>
          <cell r="J292" t="str">
            <v>3430.0</v>
          </cell>
          <cell r="K292"/>
          <cell r="L292" t="str">
            <v>Baulicher Unterhalt Grundstücke FV</v>
          </cell>
          <cell r="M292" t="str">
            <v>Baulicher Unterhalt der Grundstücke des Finanzvermögens, die in Sachgruppe 1080 bilanziert sind.</v>
          </cell>
        </row>
        <row r="293">
          <cell r="I293">
            <v>343000</v>
          </cell>
          <cell r="J293"/>
          <cell r="K293" t="str">
            <v>3430.00</v>
          </cell>
          <cell r="L293" t="str">
            <v>Baulicher Unterhalt Grundstücke FV</v>
          </cell>
          <cell r="M293" t="str">
            <v>Baulicher Unterhalt der Grundstücke des Finanzvermögens, die in Sachgruppe 1080 bilanziert sind.</v>
          </cell>
        </row>
        <row r="294">
          <cell r="I294">
            <v>34304</v>
          </cell>
          <cell r="J294" t="str">
            <v>3430.4</v>
          </cell>
          <cell r="K294"/>
          <cell r="L294" t="str">
            <v>Baulicher Unterhalt Gebäude FV</v>
          </cell>
          <cell r="M294" t="str">
            <v>Baulicher Unterhalt der Gebäude des Finanzvermögens, die in Sachgruppe 1084 bilanziert sind.</v>
          </cell>
        </row>
        <row r="295">
          <cell r="I295">
            <v>343040</v>
          </cell>
          <cell r="J295"/>
          <cell r="K295" t="str">
            <v>3430.40</v>
          </cell>
          <cell r="L295" t="str">
            <v>Baulicher Unterhalt Gebäude FV</v>
          </cell>
          <cell r="M295" t="str">
            <v>Baulicher Unterhalt der Gebäude des Finanzvermögens, die in Sachgruppe 1084 bilanziert sind.</v>
          </cell>
        </row>
        <row r="296">
          <cell r="I296">
            <v>3431</v>
          </cell>
          <cell r="J296">
            <v>3431</v>
          </cell>
          <cell r="K296"/>
          <cell r="L296" t="str">
            <v>Nicht baulicher Unterhalt Liegenschaften FV</v>
          </cell>
          <cell r="M296" t="str">
            <v>Aufwand für den nicht aktivierbaren Unterhalt der Liegenschaften und Einrichtungen des Finanzvermögens, wie Hauswartung, Reinigung, Umgebungspflege, Rasen- und Gartenpflege, Schneeräumung, Unterhalt der Heizung, Liftanlagen, Gebäudetechnik, Geräten für de</v>
          </cell>
        </row>
        <row r="297">
          <cell r="I297">
            <v>34310</v>
          </cell>
          <cell r="J297" t="str">
            <v>3431.0</v>
          </cell>
          <cell r="K297"/>
          <cell r="L297" t="str">
            <v>Nicht baulicher Liegenschaftenunterhalt durch Dritte</v>
          </cell>
          <cell r="M297" t="str">
            <v>Hauswartung, Reinigung, Unterhalts-, Reparatur- und Wartungsarbeiten, Umgebungspflege usw. durch Dritte.</v>
          </cell>
        </row>
        <row r="298">
          <cell r="I298">
            <v>343100</v>
          </cell>
          <cell r="J298"/>
          <cell r="K298" t="str">
            <v>3431.00</v>
          </cell>
          <cell r="L298" t="str">
            <v>Nicht baulicher Liegenschaftenunterhalt durch Dritte</v>
          </cell>
          <cell r="M298" t="str">
            <v>Hauswartung, Reinigung, Unterhalts-, Reparatur- und Wartungsarbeiten, Umgebungspflege usw. durch Dritte.</v>
          </cell>
        </row>
        <row r="299">
          <cell r="I299">
            <v>34311</v>
          </cell>
          <cell r="J299" t="str">
            <v>3431.1</v>
          </cell>
          <cell r="K299"/>
          <cell r="L299" t="str">
            <v>Betriebs- und Verbrauchsmaterial</v>
          </cell>
          <cell r="M299" t="str">
            <v>Reinigungs-, Desinfektions- und Betriebsmaterial, Treibstoffe.</v>
          </cell>
        </row>
        <row r="300">
          <cell r="I300">
            <v>343110</v>
          </cell>
          <cell r="J300"/>
          <cell r="K300" t="str">
            <v>3431.10</v>
          </cell>
          <cell r="L300" t="str">
            <v>Betriebs- und Verbrauchsmaterial</v>
          </cell>
          <cell r="M300" t="str">
            <v>Reinigungs-, Desinfektions- und Betriebsmaterial, Treibstoffe.</v>
          </cell>
        </row>
        <row r="301">
          <cell r="I301">
            <v>34312</v>
          </cell>
          <cell r="J301" t="str">
            <v>3431.2</v>
          </cell>
          <cell r="K301"/>
          <cell r="L301" t="str">
            <v>Anschaffungen Mobilien</v>
          </cell>
          <cell r="M301" t="str">
            <v>Anschaffung von Mobiliar, Apparaten, Fahrzeugen, Maschinen, Gerätschaften, Werkzeugen.</v>
          </cell>
        </row>
        <row r="302">
          <cell r="I302">
            <v>343120</v>
          </cell>
          <cell r="J302"/>
          <cell r="K302" t="str">
            <v>3431.20</v>
          </cell>
          <cell r="L302" t="str">
            <v>Anschaffungen Mobilien</v>
          </cell>
          <cell r="M302" t="str">
            <v>Anschaffung von Mobiliar, Apparaten, Fahrzeugen, Maschinen, Gerätschaften, Werkzeugen.</v>
          </cell>
        </row>
        <row r="303">
          <cell r="I303">
            <v>34313</v>
          </cell>
          <cell r="J303" t="str">
            <v>3431.3</v>
          </cell>
          <cell r="K303"/>
          <cell r="L303" t="str">
            <v>Unterhalt Mobilien</v>
          </cell>
          <cell r="M303" t="str">
            <v>Unterhalt von Mobiliar, Apparaten, Fahrzeugen aller Art, Maschinen, Gerätschaften, Werkzeugen.</v>
          </cell>
        </row>
        <row r="304">
          <cell r="I304">
            <v>343130</v>
          </cell>
          <cell r="J304"/>
          <cell r="K304" t="str">
            <v>3431.30</v>
          </cell>
          <cell r="L304" t="str">
            <v>Unterhalt Mobilien</v>
          </cell>
          <cell r="M304" t="str">
            <v>Unterhalt von Mobiliar, Apparaten, Fahrzeugen aller Art, Maschinen, Gerätschaften, Werkzeugen.</v>
          </cell>
        </row>
        <row r="305">
          <cell r="I305">
            <v>34314</v>
          </cell>
          <cell r="J305" t="str">
            <v>3431.4</v>
          </cell>
          <cell r="K305"/>
          <cell r="L305" t="str">
            <v>Mieten und Benützungskosten</v>
          </cell>
          <cell r="M305" t="str">
            <v>Mieten und Benützungskosten für Fahrzeuge, Geräte, Mobilien.</v>
          </cell>
        </row>
        <row r="306">
          <cell r="I306">
            <v>343140</v>
          </cell>
          <cell r="J306"/>
          <cell r="K306" t="str">
            <v>3431.40</v>
          </cell>
          <cell r="L306" t="str">
            <v>Mieten und Benützungskosten</v>
          </cell>
          <cell r="M306" t="str">
            <v>Mieten und Benützungskosten für Fahrzeuge, Geräte, Mobilien.</v>
          </cell>
        </row>
        <row r="307">
          <cell r="I307">
            <v>34315</v>
          </cell>
          <cell r="J307" t="str">
            <v>3431.5</v>
          </cell>
          <cell r="K307"/>
          <cell r="L307" t="str">
            <v>Spesenentschädigungen</v>
          </cell>
          <cell r="M307" t="str">
            <v>Spesenentschädigungen, Ersatz von Auslagen.</v>
          </cell>
        </row>
        <row r="308">
          <cell r="I308">
            <v>343150</v>
          </cell>
          <cell r="J308"/>
          <cell r="K308" t="str">
            <v>3431.50</v>
          </cell>
          <cell r="L308" t="str">
            <v>Spesenentschädigungen</v>
          </cell>
          <cell r="M308" t="str">
            <v>Spesenentschädigungen, Ersatz von Auslagen.</v>
          </cell>
        </row>
        <row r="309">
          <cell r="I309">
            <v>34319</v>
          </cell>
          <cell r="J309" t="str">
            <v>3431.9</v>
          </cell>
          <cell r="K309"/>
          <cell r="L309" t="str">
            <v>Übriger nicht baulicher Liegenschaftenunterhalt</v>
          </cell>
          <cell r="M309">
            <v>0</v>
          </cell>
        </row>
        <row r="310">
          <cell r="I310">
            <v>343190</v>
          </cell>
          <cell r="J310"/>
          <cell r="K310" t="str">
            <v>3431.90</v>
          </cell>
          <cell r="L310" t="str">
            <v>Übriger nicht baulicher Liegenschaftenunterhalt</v>
          </cell>
          <cell r="M310">
            <v>0</v>
          </cell>
        </row>
        <row r="311">
          <cell r="I311">
            <v>3439</v>
          </cell>
          <cell r="J311">
            <v>3439</v>
          </cell>
          <cell r="K311"/>
          <cell r="L311" t="str">
            <v>Übriger Liegenschaftsaufwand FV</v>
          </cell>
          <cell r="M311" t="str">
            <v>Gebäudeversicherungsprämien, Gebäudehaftpflichtversicherungsprämien, Wasserversorgung, Strom, Abwasser- und Klärgebühren, Kehrichtgebühren, amtliche Gebühren, etc.</v>
          </cell>
        </row>
        <row r="312">
          <cell r="I312">
            <v>34390</v>
          </cell>
          <cell r="J312" t="str">
            <v>3439.0</v>
          </cell>
          <cell r="K312"/>
          <cell r="L312" t="str">
            <v>Büromaterial, Drucksachen, Publikationen, Fachliteratur</v>
          </cell>
          <cell r="M312" t="str">
            <v>Büromaterial, Drucksachen, Inserate (ohne Personalwerbung), Fachliteratur, Zeitschriften.</v>
          </cell>
        </row>
        <row r="313">
          <cell r="I313">
            <v>343900</v>
          </cell>
          <cell r="J313"/>
          <cell r="K313" t="str">
            <v>3439.00</v>
          </cell>
          <cell r="L313" t="str">
            <v>Büromaterial, Drucksachen, Publikationen, Fachliteratur</v>
          </cell>
          <cell r="M313" t="str">
            <v>Büromaterial, Drucksachen, Inserate (ohne Personalwerbung), Fachliteratur, Zeitschriften.</v>
          </cell>
        </row>
        <row r="314">
          <cell r="I314">
            <v>34391</v>
          </cell>
          <cell r="J314" t="str">
            <v>3439.1</v>
          </cell>
          <cell r="K314"/>
          <cell r="L314" t="str">
            <v>Wasser, Energie, Heizmaterial</v>
          </cell>
          <cell r="M314" t="str">
            <v>Versorgung; Heizmaterial, Energie, Strom, Gas, Wasser.</v>
          </cell>
        </row>
        <row r="315">
          <cell r="I315">
            <v>343910</v>
          </cell>
          <cell r="J315"/>
          <cell r="K315" t="str">
            <v>3439.10</v>
          </cell>
          <cell r="L315" t="str">
            <v>Wasser, Energie, Heizmaterial</v>
          </cell>
          <cell r="M315" t="str">
            <v>Versorgung; Heizmaterial, Energie, Strom, Gas, Wasser.</v>
          </cell>
        </row>
        <row r="316">
          <cell r="I316">
            <v>34392</v>
          </cell>
          <cell r="J316" t="str">
            <v>3439.2</v>
          </cell>
          <cell r="K316"/>
          <cell r="L316" t="str">
            <v>Abwasser- und Kehrichtgebühren</v>
          </cell>
          <cell r="M316" t="str">
            <v>Entsorgung; Abwasser- und Kehrichtgebühren.</v>
          </cell>
        </row>
        <row r="317">
          <cell r="I317">
            <v>343920</v>
          </cell>
          <cell r="J317"/>
          <cell r="K317" t="str">
            <v>3439.20</v>
          </cell>
          <cell r="L317" t="str">
            <v>Abwasser- und Kehrichtgebühren</v>
          </cell>
          <cell r="M317" t="str">
            <v>Entsorgung; Abwasser- und Kehrichtgebühren.</v>
          </cell>
        </row>
        <row r="318">
          <cell r="I318">
            <v>34393</v>
          </cell>
          <cell r="J318" t="str">
            <v>3439.3</v>
          </cell>
          <cell r="K318"/>
          <cell r="L318" t="str">
            <v>Steuern und Abgaben</v>
          </cell>
          <cell r="M318" t="str">
            <v>Amtliche Gebühren, Verkehrsabgaben.</v>
          </cell>
        </row>
        <row r="319">
          <cell r="I319">
            <v>343930</v>
          </cell>
          <cell r="J319"/>
          <cell r="K319" t="str">
            <v>3439.30</v>
          </cell>
          <cell r="L319" t="str">
            <v>Steuern und Abgaben</v>
          </cell>
          <cell r="M319" t="str">
            <v>Amtliche Gebühren, Verkehrsabgaben.</v>
          </cell>
        </row>
        <row r="320">
          <cell r="I320">
            <v>34394</v>
          </cell>
          <cell r="J320" t="str">
            <v>3439.4</v>
          </cell>
          <cell r="K320"/>
          <cell r="L320" t="str">
            <v>Sachversicherungsprämien</v>
          </cell>
          <cell r="M320" t="str">
            <v>Feuer-, Diebstahl-, Wasser- und Elementarschadenversicherungen, Gebäudeversicherungsprämien, Gebäudehaftpflichtversicherungsprämien.</v>
          </cell>
        </row>
        <row r="321">
          <cell r="I321">
            <v>343940</v>
          </cell>
          <cell r="J321"/>
          <cell r="K321" t="str">
            <v>3439.40</v>
          </cell>
          <cell r="L321" t="str">
            <v>Sachversicherungsprämien</v>
          </cell>
          <cell r="M321" t="str">
            <v>Feuer-, Diebstahl-, Wasser- und Elementarschadenversicherungen, Gebäudeversicherungsprämien, Gebäudehaftpflichtversicherungsprämien.</v>
          </cell>
        </row>
        <row r="322">
          <cell r="I322">
            <v>34395</v>
          </cell>
          <cell r="J322" t="str">
            <v>3439.5</v>
          </cell>
          <cell r="K322"/>
          <cell r="L322" t="str">
            <v>Dienstleistungen Dritter</v>
          </cell>
          <cell r="M322" t="str">
            <v>Kosten für die Liegenschaftsverwaltung durch Dritte, Telefon und Kommunikation, Kabelnetzgebühren.</v>
          </cell>
        </row>
        <row r="323">
          <cell r="I323">
            <v>343950</v>
          </cell>
          <cell r="J323"/>
          <cell r="K323" t="str">
            <v>3439.50</v>
          </cell>
          <cell r="L323" t="str">
            <v>Dienstleistungen Dritter</v>
          </cell>
          <cell r="M323" t="str">
            <v>Kosten für die Liegenschaftsverwaltung durch Dritte, Telefon und Kommunikation, Kabelnetzgebühren.</v>
          </cell>
        </row>
        <row r="324">
          <cell r="I324">
            <v>34396</v>
          </cell>
          <cell r="J324" t="str">
            <v>3439.6</v>
          </cell>
          <cell r="K324"/>
          <cell r="L324" t="str">
            <v>Planungen und Projektierungen Dritter</v>
          </cell>
          <cell r="M324">
            <v>0</v>
          </cell>
        </row>
        <row r="325">
          <cell r="I325">
            <v>343960</v>
          </cell>
          <cell r="J325"/>
          <cell r="K325" t="str">
            <v>3439.60</v>
          </cell>
          <cell r="L325" t="str">
            <v>Planungen und Projektierungen Dritter</v>
          </cell>
          <cell r="M325">
            <v>0</v>
          </cell>
        </row>
        <row r="326">
          <cell r="I326">
            <v>34397</v>
          </cell>
          <cell r="J326" t="str">
            <v>3439.7</v>
          </cell>
          <cell r="K326"/>
          <cell r="L326" t="str">
            <v>Honorare externe Berater, Gutachter, Fachexperten etc.</v>
          </cell>
          <cell r="M326">
            <v>0</v>
          </cell>
        </row>
        <row r="327">
          <cell r="I327">
            <v>343970</v>
          </cell>
          <cell r="J327"/>
          <cell r="K327" t="str">
            <v>3439.70</v>
          </cell>
          <cell r="L327" t="str">
            <v>Honorare externe Berater, Gutachter, Fachexperten etc.</v>
          </cell>
          <cell r="M327">
            <v>0</v>
          </cell>
        </row>
        <row r="328">
          <cell r="I328">
            <v>34399</v>
          </cell>
          <cell r="J328" t="str">
            <v>3439.9</v>
          </cell>
          <cell r="K328"/>
          <cell r="L328" t="str">
            <v>Übriger Liegenschaftsaufwand FV</v>
          </cell>
          <cell r="M328" t="str">
            <v>Forderungsverluste, Schadenersatzleistungen.</v>
          </cell>
        </row>
        <row r="329">
          <cell r="I329">
            <v>343990</v>
          </cell>
          <cell r="J329"/>
          <cell r="K329" t="str">
            <v>3439.90</v>
          </cell>
          <cell r="L329" t="str">
            <v>Übriger Liegenschaftsaufwand FV</v>
          </cell>
          <cell r="M329" t="str">
            <v>Forderungsverluste, Schadenersatzleistungen.</v>
          </cell>
        </row>
        <row r="330">
          <cell r="I330">
            <v>344</v>
          </cell>
          <cell r="J330">
            <v>344</v>
          </cell>
          <cell r="K330"/>
          <cell r="L330" t="str">
            <v>Wertberichtigungen Anlagen FV</v>
          </cell>
          <cell r="M330" t="str">
            <v xml:space="preserve">Folgebewertungen erfolgen grundsätzlich nach dem Einzelbewertungsprinzip. Positive und negative Bewertungsänderungen können in der Sachgruppe 444 netto erfasst werden. Resultiert ein negativer Saldo (Wertminderung des Gesamtbestandes), muss der Saldo auf </v>
          </cell>
        </row>
        <row r="331">
          <cell r="I331">
            <v>3440</v>
          </cell>
          <cell r="J331">
            <v>3440</v>
          </cell>
          <cell r="K331"/>
          <cell r="L331" t="str">
            <v>Wertberichtigungen Finanzanlagen FV</v>
          </cell>
          <cell r="M331" t="str">
            <v>Negative Wertberichtigungen (Abwertung) von Finanzanlagen durch Bewertung nach den Bewertungsvorschriften.</v>
          </cell>
        </row>
        <row r="332">
          <cell r="I332">
            <v>34400</v>
          </cell>
          <cell r="J332" t="str">
            <v>3440.0</v>
          </cell>
          <cell r="K332"/>
          <cell r="L332" t="str">
            <v>Wertberichtigungen Wertschriften FV</v>
          </cell>
          <cell r="M332" t="str">
            <v>Negative Wertberichtigungen (Abwertung) von Wertschriften des FV durch Bewertung nach den Bewertungsvorschriften.</v>
          </cell>
        </row>
        <row r="333">
          <cell r="I333">
            <v>344000</v>
          </cell>
          <cell r="J333"/>
          <cell r="K333" t="str">
            <v>3440.00</v>
          </cell>
          <cell r="L333" t="str">
            <v>Wertberichtigungen Wertschriften FV</v>
          </cell>
          <cell r="M333" t="str">
            <v>Negative Wertberichtigungen (Abwertung) von Wertschriften des FV durch Bewertung nach den Bewertungsvorschriften.</v>
          </cell>
        </row>
        <row r="334">
          <cell r="I334">
            <v>34401</v>
          </cell>
          <cell r="J334" t="str">
            <v>3440.1</v>
          </cell>
          <cell r="K334"/>
          <cell r="L334" t="str">
            <v>Wertberichtigungen Darlehen FV</v>
          </cell>
          <cell r="M334" t="str">
            <v>Negative Wertberichtigungen (Abwertung) von Darlehen des FV durch Bewertung nach den Bewertungsvorschriften.</v>
          </cell>
        </row>
        <row r="335">
          <cell r="I335">
            <v>344010</v>
          </cell>
          <cell r="J335"/>
          <cell r="K335" t="str">
            <v>3440.10</v>
          </cell>
          <cell r="L335" t="str">
            <v>Wertberichtigungen Darlehen FV</v>
          </cell>
          <cell r="M335" t="str">
            <v>Negative Wertberichtigungen (Abwertung) von Darlehen des FV durch Bewertung nach den Bewertungsvorschriften.</v>
          </cell>
        </row>
        <row r="336">
          <cell r="I336">
            <v>34402</v>
          </cell>
          <cell r="J336" t="str">
            <v>3440.2</v>
          </cell>
          <cell r="K336"/>
          <cell r="L336" t="str">
            <v>Wertberichtigungen Beteiligungen FV</v>
          </cell>
          <cell r="M336" t="str">
            <v>Negative Wertberichtigungen (Abwertung) von Beteiligungen des FV durch Bewertung nach den Bewertungsvorschriften.</v>
          </cell>
        </row>
        <row r="337">
          <cell r="I337">
            <v>344020</v>
          </cell>
          <cell r="J337"/>
          <cell r="K337" t="str">
            <v>3440.20</v>
          </cell>
          <cell r="L337" t="str">
            <v>Wertberichtigungen Beteiligungen FV</v>
          </cell>
          <cell r="M337" t="str">
            <v>Negative Wertberichtigungen (Abwertung) von Beteiligungen des FV durch Bewertung nach den Bewertungsvorschriften.</v>
          </cell>
        </row>
        <row r="338">
          <cell r="I338">
            <v>3441</v>
          </cell>
          <cell r="J338">
            <v>3441</v>
          </cell>
          <cell r="K338"/>
          <cell r="L338" t="str">
            <v>Wertberichtigung Sachanlagen FV</v>
          </cell>
          <cell r="M338" t="str">
            <v>Negative Wertberichtigung (Abwertung) von Sachanlagen des FV (Sachgruppe 108) durch Bewertung nach den Bewertungsvorschriften.</v>
          </cell>
        </row>
        <row r="339">
          <cell r="I339">
            <v>34410</v>
          </cell>
          <cell r="J339" t="str">
            <v>3441.0</v>
          </cell>
          <cell r="K339"/>
          <cell r="L339" t="str">
            <v>Wertberichtigung Grundstücke FV</v>
          </cell>
          <cell r="M339" t="str">
            <v>Negative Wertberichtigung (Abwertung) von Grundstücken des FV (Sachgruppe 1080) durch Bewertung nach den Bewertungsvorschriften.</v>
          </cell>
        </row>
        <row r="340">
          <cell r="I340">
            <v>344100</v>
          </cell>
          <cell r="J340"/>
          <cell r="K340" t="str">
            <v>3441.00</v>
          </cell>
          <cell r="L340" t="str">
            <v>Wertberichtigung Grundstücke FV</v>
          </cell>
          <cell r="M340" t="str">
            <v>Negative Wertberichtigung (Abwertung) von Grundstücken des FV (Sachgruppe 1080) durch Bewertung nach den Bewertungsvorschriften.</v>
          </cell>
        </row>
        <row r="341">
          <cell r="I341">
            <v>34414</v>
          </cell>
          <cell r="J341" t="str">
            <v>3441.4</v>
          </cell>
          <cell r="K341"/>
          <cell r="L341" t="str">
            <v>Wertberichtigung Gebäude FV</v>
          </cell>
          <cell r="M341" t="str">
            <v>Negative Wertberichtigung (Abwertung) von Gebäuden des FV (Sachgruppe 1084) durch Bewertung nach den Bewertungsvorschriften.</v>
          </cell>
        </row>
        <row r="342">
          <cell r="I342">
            <v>344140</v>
          </cell>
          <cell r="J342"/>
          <cell r="K342" t="str">
            <v>3441.40</v>
          </cell>
          <cell r="L342" t="str">
            <v>Wertberichtigung Gebäude FV</v>
          </cell>
          <cell r="M342" t="str">
            <v>Negative Wertberichtigung (Abwertung) von Gebäuden des FV (Sachgruppe 1084) durch Bewertung nach den Bewertungsvorschriften.</v>
          </cell>
        </row>
        <row r="343">
          <cell r="I343">
            <v>34416</v>
          </cell>
          <cell r="J343" t="str">
            <v>3441.6</v>
          </cell>
          <cell r="K343"/>
          <cell r="L343" t="str">
            <v>Wertberichtigung Mobilien FV</v>
          </cell>
          <cell r="M343" t="str">
            <v>Negative Wertberichtigung (Abwertung) von Mobilien des FV (Sachgruppe 1086) durch Bewertung nach den Bewertungsvorschriften.</v>
          </cell>
        </row>
        <row r="344">
          <cell r="I344">
            <v>344160</v>
          </cell>
          <cell r="J344"/>
          <cell r="K344" t="str">
            <v>3441.60</v>
          </cell>
          <cell r="L344" t="str">
            <v>Wertberichtigung Mobilien FV</v>
          </cell>
          <cell r="M344" t="str">
            <v>Negative Wertberichtigung (Abwertung) von Mobilien des FV (Sachgruppe 1086) durch Bewertung nach den Bewertungsvorschriften.</v>
          </cell>
        </row>
        <row r="345">
          <cell r="I345">
            <v>34419</v>
          </cell>
          <cell r="J345" t="str">
            <v>3441.9</v>
          </cell>
          <cell r="K345"/>
          <cell r="L345" t="str">
            <v>Wertberichtigung übrige Sachanlagen FV</v>
          </cell>
          <cell r="M345" t="str">
            <v>Negative Wertberichtigung (Abwertung) von übrigen Sachanlagen des FV (Sachgruppe 1089) durch Bewertung nach den Bewertungsvorschriften.</v>
          </cell>
        </row>
        <row r="346">
          <cell r="I346">
            <v>344190</v>
          </cell>
          <cell r="J346"/>
          <cell r="K346" t="str">
            <v>3441.90</v>
          </cell>
          <cell r="L346" t="str">
            <v>Wertberichtigung übrige Sachanlagen FV</v>
          </cell>
          <cell r="M346" t="str">
            <v>Negative Wertberichtigung (Abwertung) von übrigen Sachanlagen des FV (Sachgruppe 1089) durch Bewertung nach den Bewertungsvorschriften.</v>
          </cell>
        </row>
        <row r="347">
          <cell r="I347">
            <v>349</v>
          </cell>
          <cell r="J347">
            <v>349</v>
          </cell>
          <cell r="K347"/>
          <cell r="L347" t="str">
            <v>Verschiedener Finanzaufwand</v>
          </cell>
          <cell r="M347" t="str">
            <v xml:space="preserve"> </v>
          </cell>
        </row>
        <row r="348">
          <cell r="I348">
            <v>3499</v>
          </cell>
          <cell r="J348">
            <v>3499</v>
          </cell>
          <cell r="K348"/>
          <cell r="L348" t="str">
            <v>Übriger Finanzaufwand</v>
          </cell>
          <cell r="M348" t="str">
            <v>Skontoabzug, wenn Brutto fakturiert wird; Zinsvergütungen auf Steuerrückvergütungen; Kassadifferenzen, Bargeldverlust durch Diebstahl.</v>
          </cell>
        </row>
        <row r="349">
          <cell r="I349">
            <v>349900</v>
          </cell>
          <cell r="J349"/>
          <cell r="K349" t="str">
            <v>3499.00</v>
          </cell>
          <cell r="L349" t="str">
            <v>Übriger Finanzaufwand</v>
          </cell>
          <cell r="M349" t="str">
            <v>Skontoabzug, wenn Brutto fakturiert wird; Zinsvergütungen auf Steuerrückvergütungen; Kassadifferenzen, Bargeldverlust durch Diebstahl.</v>
          </cell>
        </row>
        <row r="350">
          <cell r="I350">
            <v>35</v>
          </cell>
          <cell r="J350">
            <v>35</v>
          </cell>
          <cell r="K350"/>
          <cell r="L350" t="str">
            <v>Einlagen in Fonds und Spezialfinanzierungen</v>
          </cell>
          <cell r="M350" t="str">
            <v>Fonds und Spezialfinanzierungen müssen am Ende der Rechnungsperiode ausgeglichen werden, indem die Ertragsüberschüsse in das Bilanzkonto übertragen werden.</v>
          </cell>
        </row>
        <row r="351">
          <cell r="I351">
            <v>350</v>
          </cell>
          <cell r="J351">
            <v>350</v>
          </cell>
          <cell r="K351"/>
          <cell r="L351" t="str">
            <v>Einlagen in Fonds und Spezialfinanzierungen im Fremdkapital</v>
          </cell>
          <cell r="M351" t="str">
            <v xml:space="preserve"> </v>
          </cell>
        </row>
        <row r="352">
          <cell r="I352">
            <v>3500</v>
          </cell>
          <cell r="J352">
            <v>3500</v>
          </cell>
          <cell r="K352"/>
          <cell r="L352" t="str">
            <v>Einlagen in Spezialfinanzierungen FK</v>
          </cell>
          <cell r="M352" t="str">
            <v>Einlagen in die Sachgruppe 2090 Verbindlichkeiten gegenüber Spezialfinanzierungen im FK.</v>
          </cell>
        </row>
        <row r="353">
          <cell r="I353">
            <v>350000</v>
          </cell>
          <cell r="J353"/>
          <cell r="K353" t="str">
            <v>3500.00</v>
          </cell>
          <cell r="L353" t="str">
            <v>Einlagen in Spezialfinanzierungen FK</v>
          </cell>
          <cell r="M353" t="str">
            <v>Einlagen in die Sachgruppe 2090 Verbindlichkeiten gegenüber Spezialfinanzierungen im FK.</v>
          </cell>
        </row>
        <row r="354">
          <cell r="I354">
            <v>3501</v>
          </cell>
          <cell r="J354">
            <v>3501</v>
          </cell>
          <cell r="K354"/>
          <cell r="L354" t="str">
            <v>Einlagen in Fonds des FK</v>
          </cell>
          <cell r="M354" t="str">
            <v>Einlagen in die Sachgruppe 2091 Verbindlichkeiten gegenüber Fonds im FK.</v>
          </cell>
        </row>
        <row r="355">
          <cell r="I355">
            <v>350100</v>
          </cell>
          <cell r="J355"/>
          <cell r="K355" t="str">
            <v>3501.00</v>
          </cell>
          <cell r="L355" t="str">
            <v>Einlagen in Fonds des FK</v>
          </cell>
          <cell r="M355" t="str">
            <v>Einlagen in die Sachgruppe 2091 Verbindlichkeiten gegenüber Fonds im FK.</v>
          </cell>
        </row>
        <row r="356">
          <cell r="I356">
            <v>351</v>
          </cell>
          <cell r="J356">
            <v>351</v>
          </cell>
          <cell r="K356"/>
          <cell r="L356" t="str">
            <v>Einlagen in Fonds und Spezialfinanzierungen im Eigenkapital</v>
          </cell>
          <cell r="M356" t="str">
            <v xml:space="preserve"> </v>
          </cell>
        </row>
        <row r="357">
          <cell r="I357">
            <v>3510</v>
          </cell>
          <cell r="J357">
            <v>3510</v>
          </cell>
          <cell r="K357"/>
          <cell r="L357" t="str">
            <v>Einlagen in Spezialfinanzierungen EK</v>
          </cell>
          <cell r="M357" t="str">
            <v>Einlagen in die Sachgruppe 2900 Spezialfinanzierungen im EK.</v>
          </cell>
        </row>
        <row r="358">
          <cell r="I358">
            <v>351000</v>
          </cell>
          <cell r="J358"/>
          <cell r="K358" t="str">
            <v>3510.00</v>
          </cell>
          <cell r="L358" t="str">
            <v>Einlagen in Spezialfinanzierungen EK</v>
          </cell>
          <cell r="M358" t="str">
            <v>Einlagen in die Sachgruppe 2900 Spezialfinanzierungen im EK.</v>
          </cell>
        </row>
        <row r="359">
          <cell r="I359">
            <v>3511</v>
          </cell>
          <cell r="J359">
            <v>3511</v>
          </cell>
          <cell r="K359"/>
          <cell r="L359" t="str">
            <v>Einlagen in Fonds des EK</v>
          </cell>
          <cell r="M359" t="str">
            <v>Einlagen in die Sachgruppe 2910 Fonds im EK.</v>
          </cell>
        </row>
        <row r="360">
          <cell r="I360">
            <v>351100</v>
          </cell>
          <cell r="J360"/>
          <cell r="K360" t="str">
            <v>3511.00</v>
          </cell>
          <cell r="L360" t="str">
            <v>Einlagen in Fonds des EK</v>
          </cell>
          <cell r="M360" t="str">
            <v>Einlagen in die Sachgruppe 2910 Fonds im EK.</v>
          </cell>
        </row>
        <row r="361">
          <cell r="I361">
            <v>36</v>
          </cell>
          <cell r="J361">
            <v>36</v>
          </cell>
          <cell r="K361"/>
          <cell r="L361" t="str">
            <v>Transferaufwand</v>
          </cell>
          <cell r="M361" t="str">
            <v xml:space="preserve"> </v>
          </cell>
        </row>
        <row r="362">
          <cell r="I362">
            <v>360</v>
          </cell>
          <cell r="J362">
            <v>360</v>
          </cell>
          <cell r="K362"/>
          <cell r="L362" t="str">
            <v>Ertragsanteile an Dritte</v>
          </cell>
          <cell r="M362" t="str">
            <v>Gesetzliche Anteile anderer Gemeinwesen am Ertrag bestimmter Abgaben.</v>
          </cell>
        </row>
        <row r="363">
          <cell r="I363">
            <v>3600</v>
          </cell>
          <cell r="J363">
            <v>3600</v>
          </cell>
          <cell r="K363"/>
          <cell r="L363" t="str">
            <v>Ertragsanteile an Bund</v>
          </cell>
          <cell r="M363" t="str">
            <v>Die einzelnen an den Bund abzuliefernden Ertragsanteile werden durch Detailkonto getrennt: 3600.0 Anteil des Bundes an den Handelsregistergebühren; 3600.1 Anteil des Bundes an den Passgebühren.
Die Erträge werden nach dem Bruttoprinzip gebucht.</v>
          </cell>
        </row>
        <row r="364">
          <cell r="I364">
            <v>360000</v>
          </cell>
          <cell r="J364"/>
          <cell r="K364" t="str">
            <v>3600.00</v>
          </cell>
          <cell r="L364" t="str">
            <v>Ertragsanteile an Bund</v>
          </cell>
          <cell r="M364" t="str">
            <v>Die einzelnen an den Bund abzuliefernden Ertragsanteile werden durch Detailkonto getrennt: 3600.0 Anteil des Bundes an den Handelsregistergebühren; 3600.1 Anteil des Bundes an den Passgebühren.
Die Erträge werden nach dem Bruttoprinzip gebucht.</v>
          </cell>
        </row>
        <row r="365">
          <cell r="I365">
            <v>3601</v>
          </cell>
          <cell r="J365">
            <v>3601</v>
          </cell>
          <cell r="K365"/>
          <cell r="L365" t="str">
            <v>Ertragsanteile an Kantone und Konkordate</v>
          </cell>
          <cell r="M365" t="str">
            <v>Die einzelnen Ertragsanteile der Kantone (z.B. Anteil der Kantone an den Passgebühren) sind durch Detailkonto zu trennen.
Erträge werden nach dem Bruttoprinzip gebucht.</v>
          </cell>
        </row>
        <row r="366">
          <cell r="I366">
            <v>360100</v>
          </cell>
          <cell r="J366"/>
          <cell r="K366" t="str">
            <v>3601.00</v>
          </cell>
          <cell r="L366" t="str">
            <v>Ertragsanteile an Kanton und Konkordate</v>
          </cell>
          <cell r="M366" t="str">
            <v>Die einzelnen Ertragsanteile des Kantons (z.B. Anteil der Kantons an den Passgebühren) sind durch Detailkonto zu trennen.
Erträge werden nach dem Bruttoprinzip gebucht.</v>
          </cell>
        </row>
        <row r="367">
          <cell r="I367">
            <v>3602</v>
          </cell>
          <cell r="J367">
            <v>3602</v>
          </cell>
          <cell r="K367"/>
          <cell r="L367" t="str">
            <v>Ertragsanteile an Gemeinden und Gemeindezweckverbände</v>
          </cell>
          <cell r="M367" t="str">
            <v>Für die Finanzstatistik sind durch Detailkonto zu trennen: 3602.1 Gemeindeanteile an kantonalen Steuern; 3602.2 Gemeindeanteile an Regalien und Patenten; 3602.3 Gemeindeanteile an kantonalen Gebühren.</v>
          </cell>
        </row>
        <row r="368">
          <cell r="I368">
            <v>360200</v>
          </cell>
          <cell r="J368"/>
          <cell r="K368" t="str">
            <v>3602.00</v>
          </cell>
          <cell r="L368" t="str">
            <v>Ertragsanteile an Gemeinden und Zweckverbände</v>
          </cell>
          <cell r="M368" t="str">
            <v>Für die Finanzstatistik sind durch Detailkonto zu trennen: 3602.1 Gemeindeanteile an kantonalen Steuern; 3602.2 Gemeindeanteile an Regalien und Patenten; 3602.3 Gemeindeanteile an kantonalen Gebühren.</v>
          </cell>
        </row>
        <row r="369">
          <cell r="I369">
            <v>3603</v>
          </cell>
          <cell r="J369">
            <v>3603</v>
          </cell>
          <cell r="K369"/>
          <cell r="L369" t="str">
            <v>Ertragsanteile an öffentliche Sozialversicherungen</v>
          </cell>
          <cell r="M369" t="str">
            <v>Die einzelnen Ertragsanteile der Sozialversicherungen sind durch Detailkonto zu trennen.
Erträge werden nach dem Bruttoprinzip gebucht.</v>
          </cell>
        </row>
        <row r="370">
          <cell r="I370">
            <v>360300</v>
          </cell>
          <cell r="J370"/>
          <cell r="K370" t="str">
            <v>3603.00</v>
          </cell>
          <cell r="L370" t="str">
            <v>Ertragsanteile an öffentliche Sozialversicherungen</v>
          </cell>
          <cell r="M370" t="str">
            <v>Die einzelnen Ertragsanteile der Sozialversicherungen sind durch Detailkonto zu trennen.
Erträge werden nach dem Bruttoprinzip gebucht.</v>
          </cell>
        </row>
        <row r="371">
          <cell r="I371">
            <v>3604</v>
          </cell>
          <cell r="J371">
            <v>3604</v>
          </cell>
          <cell r="K371"/>
          <cell r="L371" t="str">
            <v>Ertragsanteile an öffentliche Unternehmungen</v>
          </cell>
          <cell r="M371" t="str">
            <v>Die einzelnen Ertragsanteile der öffentlichen Unternehmungen sind durch Detailkonto zu trennen.
Erträge werden nach dem Bruttoprinzip gebucht.</v>
          </cell>
        </row>
        <row r="372">
          <cell r="I372">
            <v>360400</v>
          </cell>
          <cell r="J372"/>
          <cell r="K372" t="str">
            <v>3604.00</v>
          </cell>
          <cell r="L372" t="str">
            <v>Ertragsanteile an öffentliche Unternehmungen</v>
          </cell>
          <cell r="M372" t="str">
            <v>Die einzelnen Ertragsanteile der öffentlichen Unternehmungen sind durch Detailkonto zu trennen.
Erträge werden nach dem Bruttoprinzip gebucht.</v>
          </cell>
        </row>
        <row r="373">
          <cell r="I373">
            <v>361</v>
          </cell>
          <cell r="J373">
            <v>361</v>
          </cell>
          <cell r="K373"/>
          <cell r="L373" t="str">
            <v>Entschädigungen an Gemeinwesen</v>
          </cell>
          <cell r="M373" t="str">
            <v xml:space="preserve">Entschädigung an ein Gemeinwesen, das für ein anderes ganz oder teilweise eine Aufgabe erfüllt, die einem öffentlichen Zweck dient und nach der gegebenen Aufgabenteilung Sache des eigenen Gemeinwesens ist. Die Entschädigung wird in der Regel mit Bezug zu </v>
          </cell>
        </row>
        <row r="374">
          <cell r="I374">
            <v>3610</v>
          </cell>
          <cell r="J374">
            <v>3610</v>
          </cell>
          <cell r="K374"/>
          <cell r="L374" t="str">
            <v>Entschädigungen an Bund</v>
          </cell>
          <cell r="M374" t="str">
            <v>Entschädigungen an den Bund für Aufgaben im Zuständigkeitsbereich der Gemeinde.</v>
          </cell>
        </row>
        <row r="375">
          <cell r="I375">
            <v>361000</v>
          </cell>
          <cell r="J375"/>
          <cell r="K375" t="str">
            <v>3610.00</v>
          </cell>
          <cell r="L375" t="str">
            <v>Entschädigungen an Bund</v>
          </cell>
          <cell r="M375" t="str">
            <v>Entschädigungen an den Bund für Aufgaben im Zuständigkeitsbereich der Gemeinde.</v>
          </cell>
        </row>
        <row r="376">
          <cell r="I376">
            <v>3611</v>
          </cell>
          <cell r="J376">
            <v>3611</v>
          </cell>
          <cell r="K376"/>
          <cell r="L376" t="str">
            <v>Entschädigungen an Kantone und Konkordate</v>
          </cell>
          <cell r="M376" t="str">
            <v>Entschädigungen an den Kanton für Aufgaben im Zuständigkeitsbereich der Gemeinde.</v>
          </cell>
        </row>
        <row r="377">
          <cell r="I377">
            <v>361100</v>
          </cell>
          <cell r="J377"/>
          <cell r="K377" t="str">
            <v>3611.00</v>
          </cell>
          <cell r="L377" t="str">
            <v>Entschädigungen an Kanton und Konkordate</v>
          </cell>
          <cell r="M377" t="str">
            <v>Entschädigungen an den Kanton für Aufgaben im Zuständigkeitsbereich der Gemeinde.</v>
          </cell>
        </row>
        <row r="378">
          <cell r="I378">
            <v>3612</v>
          </cell>
          <cell r="J378">
            <v>3612</v>
          </cell>
          <cell r="K378"/>
          <cell r="L378" t="str">
            <v>Entschädigungen an Gemeinden und Gemeindezweckverbände</v>
          </cell>
          <cell r="M378" t="str">
            <v>Entschädigungen an andere Gemeinden und Zweckverbände, für Aufgaben im Zuständigkeitsbereich des eigenen Gemeinwesens.</v>
          </cell>
        </row>
        <row r="379">
          <cell r="I379">
            <v>361200</v>
          </cell>
          <cell r="J379"/>
          <cell r="K379" t="str">
            <v>3612.00</v>
          </cell>
          <cell r="L379" t="str">
            <v>Entschädigungen an Gemeinden und Zweckverbände</v>
          </cell>
          <cell r="M379" t="str">
            <v>Entschädigungen an andere Gemeinden und Zweckverbände, für Aufgaben im Zuständigkeitsbereich des eigenen Gemeinwesens.</v>
          </cell>
        </row>
        <row r="380">
          <cell r="I380">
            <v>3613</v>
          </cell>
          <cell r="J380">
            <v>3613</v>
          </cell>
          <cell r="K380"/>
          <cell r="L380" t="str">
            <v>Entschädigungen an öffentliche Sozialversicherungen</v>
          </cell>
          <cell r="M380" t="str">
            <v>Entschädigungen an öffentliche Sozialversicherungen für Aufgaben im Zuständigkeitsbereich der öffentlichen Gemeinwesen.</v>
          </cell>
        </row>
        <row r="381">
          <cell r="I381">
            <v>361300</v>
          </cell>
          <cell r="J381"/>
          <cell r="K381" t="str">
            <v>3613.00</v>
          </cell>
          <cell r="L381" t="str">
            <v>Entschädigungen an öffentliche Sozialversicherungen</v>
          </cell>
          <cell r="M381" t="str">
            <v>Entschädigungen an öffentliche Sozialversicherungen für Aufgaben im Zuständigkeitsbereich der öffentlichen Gemeinwesen.</v>
          </cell>
        </row>
        <row r="382">
          <cell r="I382">
            <v>3614</v>
          </cell>
          <cell r="J382">
            <v>3614</v>
          </cell>
          <cell r="K382"/>
          <cell r="L382" t="str">
            <v>Entschädigungen an öffentliche Unternehmungen</v>
          </cell>
          <cell r="M382" t="str">
            <v>Entschädigungen an öffentliche Unternehmungen für Aufgaben im Zuständigkeitsbereich des eigenen Gemeinwesens.</v>
          </cell>
        </row>
        <row r="383">
          <cell r="I383">
            <v>361400</v>
          </cell>
          <cell r="J383"/>
          <cell r="K383" t="str">
            <v>3614.00</v>
          </cell>
          <cell r="L383" t="str">
            <v>Entschädigungen an öffentliche Unternehmungen</v>
          </cell>
          <cell r="M383" t="str">
            <v>Entschädigungen an öffentliche Unternehmungen für Aufgaben im Zuständigkeitsbereich des eigenen Gemeinwesens.</v>
          </cell>
        </row>
        <row r="384">
          <cell r="I384">
            <v>362</v>
          </cell>
          <cell r="J384">
            <v>362</v>
          </cell>
          <cell r="K384"/>
          <cell r="L384" t="str">
            <v>Finanz- und Lastenausgleich</v>
          </cell>
          <cell r="M384" t="str">
            <v xml:space="preserve"> </v>
          </cell>
        </row>
        <row r="385">
          <cell r="I385">
            <v>3621</v>
          </cell>
          <cell r="J385">
            <v>3621</v>
          </cell>
          <cell r="K385"/>
          <cell r="L385" t="str">
            <v>Finanz- und Lastenausgleich an Kanton</v>
          </cell>
          <cell r="M385" t="str">
            <v>Finanz- und Lastenausgleichsbeiträge der Gemeinden an den Kanton.</v>
          </cell>
        </row>
        <row r="386">
          <cell r="I386">
            <v>36215</v>
          </cell>
          <cell r="J386" t="str">
            <v>3621.5</v>
          </cell>
          <cell r="K386"/>
          <cell r="L386" t="str">
            <v>Finanzausgleichsbeiträge an Kanton</v>
          </cell>
          <cell r="M386" t="str">
            <v>Innerkantonaler Finanzausgleich von Gemeinde an Kanton; Steuerkraftausgleichsbeiträge.</v>
          </cell>
        </row>
        <row r="387">
          <cell r="I387">
            <v>362150</v>
          </cell>
          <cell r="J387"/>
          <cell r="K387" t="str">
            <v>3621.50</v>
          </cell>
          <cell r="L387" t="str">
            <v>Finanzausgleichsbeiträge an Kanton</v>
          </cell>
          <cell r="M387" t="str">
            <v>Innerkantonaler Finanzausgleich von Gemeinde an Kanton; Steuerkraftausgleichsbeiträge.</v>
          </cell>
        </row>
        <row r="388">
          <cell r="I388">
            <v>36216</v>
          </cell>
          <cell r="J388" t="str">
            <v>3621.6</v>
          </cell>
          <cell r="K388"/>
          <cell r="L388" t="str">
            <v>Lastenausgleichsbeiträge an Kanton</v>
          </cell>
          <cell r="M388" t="str">
            <v>Innerkantonaler Lastenausgleich von Gemeinde an Kanton.</v>
          </cell>
        </row>
        <row r="389">
          <cell r="I389">
            <v>362160</v>
          </cell>
          <cell r="J389"/>
          <cell r="K389" t="str">
            <v>3621.60</v>
          </cell>
          <cell r="L389" t="str">
            <v>Lastenausgleichsbeiträge an Kanton</v>
          </cell>
          <cell r="M389" t="str">
            <v>Innerkantonaler Lastenausgleich von Gemeinde an Kanton.</v>
          </cell>
        </row>
        <row r="390">
          <cell r="I390">
            <v>3622</v>
          </cell>
          <cell r="J390">
            <v>3622</v>
          </cell>
          <cell r="K390"/>
          <cell r="L390" t="str">
            <v>Finanz- und Lastenausgleich an Gemeinden und Gemeindezweckverbände</v>
          </cell>
          <cell r="M390" t="str">
            <v>Finanz- und Lastenausgleichsbeiträge der Gemeinden an andere Gemeinden und Zweckverbände.</v>
          </cell>
        </row>
        <row r="391">
          <cell r="I391">
            <v>36227</v>
          </cell>
          <cell r="J391" t="str">
            <v>3622.7</v>
          </cell>
          <cell r="K391"/>
          <cell r="L391" t="str">
            <v>Finanzausgleichsbeiträge an Gemeinden und Zweckverbände</v>
          </cell>
          <cell r="M391" t="str">
            <v>Innerkantonaler Finanzausgleich (Beiträge von Gemeinden an andere Gemeinden und Zweckverbände; horizontaler FAG).</v>
          </cell>
        </row>
        <row r="392">
          <cell r="I392">
            <v>362270</v>
          </cell>
          <cell r="J392"/>
          <cell r="K392" t="str">
            <v>3622.70</v>
          </cell>
          <cell r="L392" t="str">
            <v>Finanzausgleichsbeiträge an Gemeinden und Zweckverbände</v>
          </cell>
          <cell r="M392" t="str">
            <v>Innerkantonaler Finanzausgleich (Beiträge von Gemeinden an andere Gemeinden und Zweckverbände; horizontaler FAG).</v>
          </cell>
        </row>
        <row r="393">
          <cell r="I393">
            <v>36228</v>
          </cell>
          <cell r="J393" t="str">
            <v>3622.8</v>
          </cell>
          <cell r="K393"/>
          <cell r="L393" t="str">
            <v>Lastenausgleichsbeiträge an Gemeinden und Zweckverbände</v>
          </cell>
          <cell r="M393" t="str">
            <v>Innerkantonaler Lastenausgleich (Beiträge von Gemeinden an andere Gemeinden und Zweckverbände; horizontaler LAG).</v>
          </cell>
        </row>
        <row r="394">
          <cell r="I394">
            <v>362280</v>
          </cell>
          <cell r="J394"/>
          <cell r="K394" t="str">
            <v>3622.80</v>
          </cell>
          <cell r="L394" t="str">
            <v>Lastenausgleichsbeiträge an Gemeinden und Zweckverbände</v>
          </cell>
          <cell r="M394" t="str">
            <v>Innerkantonaler Lastenausgleich (Beiträge von Gemeinden an andere Gemeinden und Zweckverbände; horizontaler LAG).</v>
          </cell>
        </row>
        <row r="395">
          <cell r="I395">
            <v>3624</v>
          </cell>
          <cell r="J395">
            <v>3624</v>
          </cell>
          <cell r="K395"/>
          <cell r="L395" t="str">
            <v>Lastenausgleich an öffentliche Unternehmungen</v>
          </cell>
          <cell r="M395" t="str">
            <v>In Gemeinderechnung, sofern an öffentliche Unternehmungen Lastenausgleich geleistet wird.</v>
          </cell>
        </row>
        <row r="396">
          <cell r="I396">
            <v>362400</v>
          </cell>
          <cell r="J396"/>
          <cell r="K396" t="str">
            <v>3624.00</v>
          </cell>
          <cell r="L396" t="str">
            <v>Lastenausgleich an öffentliche Unternehmungen</v>
          </cell>
          <cell r="M396" t="str">
            <v>In Gemeinderechnung, sofern an öffentliche Unternehmungen Lastenausgleich geleistet wird.</v>
          </cell>
        </row>
        <row r="397">
          <cell r="I397">
            <v>363</v>
          </cell>
          <cell r="J397">
            <v>363</v>
          </cell>
          <cell r="K397"/>
          <cell r="L397" t="str">
            <v>Beiträge an Gemeinwesen und Dritte</v>
          </cell>
          <cell r="M397" t="str">
            <v xml:space="preserve"> </v>
          </cell>
        </row>
        <row r="398">
          <cell r="I398">
            <v>3630</v>
          </cell>
          <cell r="J398">
            <v>3630</v>
          </cell>
          <cell r="K398"/>
          <cell r="L398" t="str">
            <v>Beiträge an den Bund</v>
          </cell>
          <cell r="M398" t="str">
            <v>Laufende Betriebsbeiträge an den Bund.</v>
          </cell>
        </row>
        <row r="399">
          <cell r="I399">
            <v>363000</v>
          </cell>
          <cell r="J399"/>
          <cell r="K399" t="str">
            <v>3630.00</v>
          </cell>
          <cell r="L399" t="str">
            <v>Beiträge an den Bund</v>
          </cell>
          <cell r="M399" t="str">
            <v>Laufende Betriebsbeiträge an den Bund.</v>
          </cell>
        </row>
        <row r="400">
          <cell r="I400">
            <v>3631</v>
          </cell>
          <cell r="J400">
            <v>3631</v>
          </cell>
          <cell r="K400"/>
          <cell r="L400" t="str">
            <v>Beiträge an Kantone und Konkordate</v>
          </cell>
          <cell r="M400" t="str">
            <v>Laufende Betriebsbeiträge an Kantone und Konkordate.</v>
          </cell>
        </row>
        <row r="401">
          <cell r="I401">
            <v>363100</v>
          </cell>
          <cell r="J401"/>
          <cell r="K401" t="str">
            <v>3631.00</v>
          </cell>
          <cell r="L401" t="str">
            <v>Beiträge an Kanton und Konkordate</v>
          </cell>
          <cell r="M401" t="str">
            <v>Laufende Betriebsbeiträge an Kanton und Konkordate.</v>
          </cell>
        </row>
        <row r="402">
          <cell r="I402">
            <v>3632</v>
          </cell>
          <cell r="J402">
            <v>3632</v>
          </cell>
          <cell r="K402"/>
          <cell r="L402" t="str">
            <v>Beiträge an Gemeinden und Gemeindezweckverbände</v>
          </cell>
          <cell r="M402" t="str">
            <v>Laufende Betriebsbeiträge an Gemeinden und Zweckverbände.</v>
          </cell>
        </row>
        <row r="403">
          <cell r="I403">
            <v>363200</v>
          </cell>
          <cell r="J403"/>
          <cell r="K403" t="str">
            <v>3632.00</v>
          </cell>
          <cell r="L403" t="str">
            <v>Beiträge an Gemeinden und Zweckverbände</v>
          </cell>
          <cell r="M403" t="str">
            <v>Laufende Betriebsbeiträge an Gemeinden und Zweckverbände.</v>
          </cell>
        </row>
        <row r="404">
          <cell r="I404">
            <v>3633</v>
          </cell>
          <cell r="J404">
            <v>3633</v>
          </cell>
          <cell r="K404"/>
          <cell r="L404" t="str">
            <v>Beiträge an öffentliche Sozialversicherungen</v>
          </cell>
          <cell r="M404" t="str">
            <v>Laufende Betriebsbeiträge an öffentliche Sozialversicherungen.</v>
          </cell>
        </row>
        <row r="405">
          <cell r="I405">
            <v>363300</v>
          </cell>
          <cell r="J405"/>
          <cell r="K405" t="str">
            <v>3633.00</v>
          </cell>
          <cell r="L405" t="str">
            <v>Beiträge an öffentliche Sozialversicherungen</v>
          </cell>
          <cell r="M405" t="str">
            <v>Laufende Betriebsbeiträge an öffentliche Sozialversicherungen.</v>
          </cell>
        </row>
        <row r="406">
          <cell r="I406">
            <v>3634</v>
          </cell>
          <cell r="J406">
            <v>3634</v>
          </cell>
          <cell r="K406"/>
          <cell r="L406" t="str">
            <v>Beiträge an öffentliche Unternehmungen</v>
          </cell>
          <cell r="M406" t="str">
            <v>Laufende Betriebsbeiträge an öffentliche Unternehmungen.</v>
          </cell>
        </row>
        <row r="407">
          <cell r="I407">
            <v>363400</v>
          </cell>
          <cell r="J407"/>
          <cell r="K407" t="str">
            <v>3634.00</v>
          </cell>
          <cell r="L407" t="str">
            <v>Beiträge an öffentliche Unternehmungen</v>
          </cell>
          <cell r="M407" t="str">
            <v>Laufende Betriebsbeiträge an öffentliche Unternehmungen.</v>
          </cell>
        </row>
        <row r="408">
          <cell r="I408">
            <v>3635</v>
          </cell>
          <cell r="J408">
            <v>3635</v>
          </cell>
          <cell r="K408"/>
          <cell r="L408" t="str">
            <v>Beiträge an private Unternehmungen</v>
          </cell>
          <cell r="M408" t="str">
            <v>Laufende Betriebsbeiträge an private Unternehmungen.</v>
          </cell>
        </row>
        <row r="409">
          <cell r="I409">
            <v>363500</v>
          </cell>
          <cell r="J409"/>
          <cell r="K409" t="str">
            <v>3635.00</v>
          </cell>
          <cell r="L409" t="str">
            <v>Beiträge an private Unternehmungen</v>
          </cell>
          <cell r="M409" t="str">
            <v>Laufende Betriebsbeiträge an private Unternehmungen.</v>
          </cell>
        </row>
        <row r="410">
          <cell r="I410">
            <v>3636</v>
          </cell>
          <cell r="J410">
            <v>3636</v>
          </cell>
          <cell r="K410"/>
          <cell r="L410" t="str">
            <v>Beiträge an private Organisationen ohne Erwerbszweck</v>
          </cell>
          <cell r="M410" t="str">
            <v>Laufende Betriebsbeiträge an private Organisationen ohne Erwerbszweck wie z.B. kirchliche Organisationen, Hilfswerke, Pflege-, Jugend- und Erziehungsheime; politische Parteien.</v>
          </cell>
        </row>
        <row r="411">
          <cell r="I411">
            <v>363600</v>
          </cell>
          <cell r="J411"/>
          <cell r="K411" t="str">
            <v>3636.00</v>
          </cell>
          <cell r="L411" t="str">
            <v>Beiträge an private Organisationen ohne Erwerbszweck</v>
          </cell>
          <cell r="M411" t="str">
            <v>Laufende Betriebsbeiträge an private Organisationen ohne Erwerbszweck wie z.B. kirchliche Organisationen, Hilfswerke, Pflege-, Jugend- und Erziehungsheime; politische Parteien.</v>
          </cell>
        </row>
        <row r="412">
          <cell r="I412">
            <v>3637</v>
          </cell>
          <cell r="J412">
            <v>3637</v>
          </cell>
          <cell r="K412"/>
          <cell r="L412" t="str">
            <v>Beiträge an private Haushalte</v>
          </cell>
          <cell r="M412" t="str">
            <v>Laufende Beiträge an private Haushalte wie z.B. Sozialhilfe, Krankenkassenprämienverbilligungen u.a.
Stipendien in separatem Detailkonto führen wegen Finanzstatistik.</v>
          </cell>
        </row>
        <row r="413">
          <cell r="I413">
            <v>363700</v>
          </cell>
          <cell r="J413"/>
          <cell r="K413" t="str">
            <v>3637.00</v>
          </cell>
          <cell r="L413" t="str">
            <v>Beiträge an private Haushalte</v>
          </cell>
          <cell r="M413" t="str">
            <v>Laufende Beiträge an private Haushalte wie z.B. Sozialhilfe, Krankenkassenprämienverbilligungen u.a.
Stipendien in separatem Detailkonto führen wegen Finanzstatistik.</v>
          </cell>
        </row>
        <row r="414">
          <cell r="I414">
            <v>3638</v>
          </cell>
          <cell r="J414">
            <v>3638</v>
          </cell>
          <cell r="K414"/>
          <cell r="L414" t="str">
            <v>Beiträge an das Ausland</v>
          </cell>
          <cell r="M414" t="str">
            <v>Laufende Betriebsbeiträge an Empfänger im Ausland oder für die Verwendung im Ausland wie z.B. Beiträge an schweizerische Hilfswerke im Ausland.</v>
          </cell>
        </row>
        <row r="415">
          <cell r="I415">
            <v>363800</v>
          </cell>
          <cell r="J415"/>
          <cell r="K415" t="str">
            <v>3638.00</v>
          </cell>
          <cell r="L415" t="str">
            <v>Beiträge an das Ausland</v>
          </cell>
          <cell r="M415" t="str">
            <v>Laufende Betriebsbeiträge an Empfänger im Ausland oder für die Verwendung im Ausland wie z.B. Beiträge an schweizerische Hilfswerke im Ausland.</v>
          </cell>
        </row>
        <row r="416">
          <cell r="I416">
            <v>364</v>
          </cell>
          <cell r="J416">
            <v>364</v>
          </cell>
          <cell r="K416"/>
          <cell r="L416" t="str">
            <v>Wertberichtigungen Darlehen VV</v>
          </cell>
          <cell r="M416" t="str">
            <v>Wertberichtigungen bei Darlehen im Verwaltungsvermögen infolge einer dauerhaften Wertminderung.</v>
          </cell>
        </row>
        <row r="417">
          <cell r="I417">
            <v>3640</v>
          </cell>
          <cell r="J417">
            <v>3640</v>
          </cell>
          <cell r="K417"/>
          <cell r="L417" t="str">
            <v>Wertberichtigungen Darlehen VV</v>
          </cell>
          <cell r="M417" t="str">
            <v>Wertberichtigungen der Sachgruppe 144 Darlehen VV.</v>
          </cell>
        </row>
        <row r="418">
          <cell r="I418">
            <v>36400</v>
          </cell>
          <cell r="J418" t="str">
            <v>3640.0</v>
          </cell>
          <cell r="K418"/>
          <cell r="L418" t="str">
            <v>Wertberichtigungen Darlehen VV an Bund</v>
          </cell>
          <cell r="M418" t="str">
            <v>Wertberichtigungen der Sachgruppe 1440 Darlehen VV an Bund.</v>
          </cell>
        </row>
        <row r="419">
          <cell r="I419">
            <v>364000</v>
          </cell>
          <cell r="J419"/>
          <cell r="K419" t="str">
            <v>3640.00</v>
          </cell>
          <cell r="L419" t="str">
            <v>Wertberichtigungen Darlehen VV allgemeiner Haushalt an Bund</v>
          </cell>
          <cell r="M419" t="str">
            <v>Wertberichtigungen der Sachgruppe 1440 Darlehen VV des allgemeinen Haushalts an Bund.</v>
          </cell>
        </row>
        <row r="420">
          <cell r="I420">
            <v>364001</v>
          </cell>
          <cell r="J420"/>
          <cell r="K420" t="str">
            <v>3640.01</v>
          </cell>
          <cell r="L420" t="str">
            <v>Wertberichtigungen Darlehen VV spezialfinanzierte Gemeindebetriebe an Bund</v>
          </cell>
          <cell r="M420" t="str">
            <v>Wertberichtigungen der Sachgruppe 1440 Darlehen VV von spezialfinanzierten Gemeindebetrieben an Bund.</v>
          </cell>
        </row>
        <row r="421">
          <cell r="I421">
            <v>36401</v>
          </cell>
          <cell r="J421" t="str">
            <v>3640.1</v>
          </cell>
          <cell r="K421"/>
          <cell r="L421" t="str">
            <v>Wertberichtigungen Darlehen VV an Kanton und Konkordate</v>
          </cell>
          <cell r="M421" t="str">
            <v>Wertberichtigungen der Sachgruppe 1441 Darlehen VV an Kanton und Konkordate.</v>
          </cell>
        </row>
        <row r="422">
          <cell r="I422">
            <v>364010</v>
          </cell>
          <cell r="J422"/>
          <cell r="K422" t="str">
            <v>3640.10</v>
          </cell>
          <cell r="L422" t="str">
            <v>Wertberichtigungen Darlehen VV allgemeiner Haushalt an Kanton und Konkordate</v>
          </cell>
          <cell r="M422" t="str">
            <v>Wertberichtigungen der Sachgruppe 1441 Darlehen VV des allgemeinen Haushalts an Kanton und Konkordate.</v>
          </cell>
        </row>
        <row r="423">
          <cell r="I423">
            <v>364011</v>
          </cell>
          <cell r="J423"/>
          <cell r="K423" t="str">
            <v>3640.11</v>
          </cell>
          <cell r="L423" t="str">
            <v>Wertberichtigungen Darlehen VV spezialfinanzierte Gemeindebetriebe an Kanton und Konkordate</v>
          </cell>
          <cell r="M423" t="str">
            <v>Wertberichtigungen der Sachgruppe 1441 Darlehen VV von spezialfinanzierten Gemeindebetrieben an Kanton und Konkordate.</v>
          </cell>
        </row>
        <row r="424">
          <cell r="I424">
            <v>36402</v>
          </cell>
          <cell r="J424" t="str">
            <v>3640.2</v>
          </cell>
          <cell r="K424"/>
          <cell r="L424" t="str">
            <v>Wertberichtigungen Darlehen VV an Gemeinden und Zweckverbände</v>
          </cell>
          <cell r="M424" t="str">
            <v>Wertberichtigungen der Sachgruppe 1442 Darlehen VV an Gemeinde und Zweckverbände.</v>
          </cell>
        </row>
        <row r="425">
          <cell r="I425">
            <v>364020</v>
          </cell>
          <cell r="J425"/>
          <cell r="K425" t="str">
            <v>3640.20</v>
          </cell>
          <cell r="L425" t="str">
            <v>Wertberichtigungen Darlehen VV allgemeiner Haushalt an Gemeinden und Zweckverbände</v>
          </cell>
          <cell r="M425" t="str">
            <v>Wertberichtigungen der Sachgruppe 1442 Darlehen VV des allgemeinen Haushalts an Gemeinde und Zweckverbände.</v>
          </cell>
        </row>
        <row r="426">
          <cell r="I426">
            <v>364021</v>
          </cell>
          <cell r="J426"/>
          <cell r="K426" t="str">
            <v>3640.21</v>
          </cell>
          <cell r="L426" t="str">
            <v>Wertberichtigungen Darlehen VV spezialfinanzierte Gemeindebetriebe an Gemeinden und Zweckverbände</v>
          </cell>
          <cell r="M426" t="str">
            <v>Wertberichtigungen der Sachgruppe 1442 Darlehen VV von spezialfinanzierten Gemeindebetrieben an Gemeinde und Zweckverbände.</v>
          </cell>
        </row>
        <row r="427">
          <cell r="I427">
            <v>36403</v>
          </cell>
          <cell r="J427" t="str">
            <v>3640.3</v>
          </cell>
          <cell r="K427"/>
          <cell r="L427" t="str">
            <v>Wertberichtigungen Darlehen VV an öffentliche Sozialversicherungen</v>
          </cell>
          <cell r="M427" t="str">
            <v>Wertberichtigungen der Sachgruppe 1443 Darlehen VV an öffentliche Sozialversicherungen.</v>
          </cell>
        </row>
        <row r="428">
          <cell r="I428">
            <v>364030</v>
          </cell>
          <cell r="J428"/>
          <cell r="K428" t="str">
            <v>3640.30</v>
          </cell>
          <cell r="L428" t="str">
            <v>Wertberichtigungen Darlehen VV allgemeiner Haushalt an öffentliche Sozialversicherungen</v>
          </cell>
          <cell r="M428" t="str">
            <v>Wertberichtigungen der Sachgruppe 1443 Darlehen VV des allgemeinen Gemeindehaushalts an öffentliche Sozialversicherungen.</v>
          </cell>
        </row>
        <row r="429">
          <cell r="I429">
            <v>364031</v>
          </cell>
          <cell r="J429"/>
          <cell r="K429" t="str">
            <v>3640.31</v>
          </cell>
          <cell r="L429" t="str">
            <v>Wertberichtigungen Darlehen VV spezialfinanzierte Gemeindebetriebe an öffentliche Sozialversicherungen</v>
          </cell>
          <cell r="M429" t="str">
            <v>Wertberichtigungen der Sachgruppe 1443 Darlehen VV von spezialfinanzierten Gemeindebetrieben an öffentliche Sozialversicherungen.</v>
          </cell>
        </row>
        <row r="430">
          <cell r="I430">
            <v>36404</v>
          </cell>
          <cell r="J430" t="str">
            <v>3640.4</v>
          </cell>
          <cell r="K430"/>
          <cell r="L430" t="str">
            <v>Wertberichtigungen Darlehen VV an öffentliche Unternehmungen</v>
          </cell>
          <cell r="M430" t="str">
            <v>Wertberichtigungen der Sachgruppe 1444 Darlehen VV an öffentliche Unternehmungen.</v>
          </cell>
        </row>
        <row r="431">
          <cell r="I431">
            <v>364040</v>
          </cell>
          <cell r="J431"/>
          <cell r="K431" t="str">
            <v>3640.40</v>
          </cell>
          <cell r="L431" t="str">
            <v>Wertberichtigungen Darlehen VV allgemeiner Haushalt an öffentliche Unternehmungen</v>
          </cell>
          <cell r="M431" t="str">
            <v>Wertberichtigungen der Sachgruppe 1444 Darlehen VV des allgemeinen Haushalts an öffentliche Unternehmungen.</v>
          </cell>
        </row>
        <row r="432">
          <cell r="I432">
            <v>364041</v>
          </cell>
          <cell r="J432"/>
          <cell r="K432" t="str">
            <v>3640.41</v>
          </cell>
          <cell r="L432" t="str">
            <v>Wertberichtigungen Darlehen VV spezialfinanzierte Gemeindebetriebe an öffentliche Unternehmungen</v>
          </cell>
          <cell r="M432" t="str">
            <v>Wertberichtigungen der Sachgruppe 1444 Darlehen VV von spezialfinanzierten Gemeindebetrieben an öffentliche Unternehmungen.</v>
          </cell>
        </row>
        <row r="433">
          <cell r="I433">
            <v>36405</v>
          </cell>
          <cell r="J433" t="str">
            <v>3640.5</v>
          </cell>
          <cell r="K433"/>
          <cell r="L433" t="str">
            <v>Wertberichtigungen Darlehen VV an private Unternehmungen</v>
          </cell>
          <cell r="M433" t="str">
            <v>Wertberichtigungen der Sachgruppe 1445 Darlehen VV an private Unternehmungen.</v>
          </cell>
        </row>
        <row r="434">
          <cell r="I434">
            <v>364050</v>
          </cell>
          <cell r="J434"/>
          <cell r="K434" t="str">
            <v>3640.50</v>
          </cell>
          <cell r="L434" t="str">
            <v>Wertberichtigungen Darlehen VV allgemeiner Haushalt an private Unternehmungen</v>
          </cell>
          <cell r="M434" t="str">
            <v>Wertberichtigungen der Sachgruppe 1445 Darlehen VV des allgemeinen Haushalts an private Unternehmungen.</v>
          </cell>
        </row>
        <row r="435">
          <cell r="I435">
            <v>364051</v>
          </cell>
          <cell r="J435"/>
          <cell r="K435" t="str">
            <v>3640.51</v>
          </cell>
          <cell r="L435" t="str">
            <v>Wertberichtigungen Darlehen VV spezialfinanzierte Gemeindebetriebe an private Unternehmungen</v>
          </cell>
          <cell r="M435" t="str">
            <v>Wertberichtigungen der Sachgruppe 1445 Darlehen VV von spezialfinanzierten Gemeindebetrieben an private Unternehmungen.</v>
          </cell>
        </row>
        <row r="436">
          <cell r="I436">
            <v>36406</v>
          </cell>
          <cell r="J436" t="str">
            <v>3640.6</v>
          </cell>
          <cell r="K436"/>
          <cell r="L436" t="str">
            <v>Wertberichtigungen Darlehen VV an private Organisationen ohne Erwerbszweck</v>
          </cell>
          <cell r="M436" t="str">
            <v>Wertberichtigungen der Sachgruppe 1446 Darlehen VV an private Organisationen ohne Erwerbszweck.</v>
          </cell>
        </row>
        <row r="437">
          <cell r="I437">
            <v>364060</v>
          </cell>
          <cell r="J437"/>
          <cell r="K437" t="str">
            <v>3640.60</v>
          </cell>
          <cell r="L437" t="str">
            <v>Wertberichtigungen Darlehen VV allgemeiner Haushalt an private Organisationen ohne Erwerbszweck</v>
          </cell>
          <cell r="M437" t="str">
            <v>Wertberichtigungen der Sachgruppe 1446 Darlehen VV des allgemeinen Haushalts an private Organisationen ohne Erwerbszweck.</v>
          </cell>
        </row>
        <row r="438">
          <cell r="I438">
            <v>364061</v>
          </cell>
          <cell r="J438"/>
          <cell r="K438" t="str">
            <v>3640.61</v>
          </cell>
          <cell r="L438" t="str">
            <v>Wertberichtigungen Darlehen VV spezialfinanzierte Gemeindebetriebe an private Organisationen ohne Erwerbszweck</v>
          </cell>
          <cell r="M438" t="str">
            <v>Wertberichtigungen der Sachgruppe 1446 Darlehen VV von spezialfinanzierten Gemeindebetrieben an private Organisationen ohne Erwerbszweck.</v>
          </cell>
        </row>
        <row r="439">
          <cell r="I439">
            <v>36407</v>
          </cell>
          <cell r="J439" t="str">
            <v>3640.7</v>
          </cell>
          <cell r="K439"/>
          <cell r="L439" t="str">
            <v>Wertberichtigungen Darlehen VV an private Haushalte</v>
          </cell>
          <cell r="M439" t="str">
            <v>Wertberichtigungen der Sachgruppe 1447 Darlehen VV an private Haushalte.</v>
          </cell>
        </row>
        <row r="440">
          <cell r="I440">
            <v>364070</v>
          </cell>
          <cell r="J440"/>
          <cell r="K440" t="str">
            <v>3640.70</v>
          </cell>
          <cell r="L440" t="str">
            <v>Wertberichtigungen Darlehen VV allgemeiner Haushalt an private Haushalte</v>
          </cell>
          <cell r="M440" t="str">
            <v>Wertberichtigungen der Sachgruppe 1447 Darlehen VV des allgemeinen Haushalts an private Haushalte.</v>
          </cell>
        </row>
        <row r="441">
          <cell r="I441">
            <v>364071</v>
          </cell>
          <cell r="J441"/>
          <cell r="K441" t="str">
            <v>3640.71</v>
          </cell>
          <cell r="L441" t="str">
            <v>Wertberichtigungen Darlehen VV spezialfinanzierte Gemeindebetriebe an private Haushalte</v>
          </cell>
          <cell r="M441" t="str">
            <v>Wertberichtigungen der Sachgruppe 1447 Darlehen VV von spezialfinanzierten Gemeindebetrieben an private Haushalte.</v>
          </cell>
        </row>
        <row r="442">
          <cell r="I442">
            <v>36408</v>
          </cell>
          <cell r="J442" t="str">
            <v>3640.8</v>
          </cell>
          <cell r="K442"/>
          <cell r="L442" t="str">
            <v>Wertberichtigungen Darlehen VV an das Ausland</v>
          </cell>
          <cell r="M442" t="str">
            <v>Wertberichtigungen der Sachgruppe 1448 Darlehen VV an das Ausland.</v>
          </cell>
        </row>
        <row r="443">
          <cell r="I443">
            <v>364080</v>
          </cell>
          <cell r="J443"/>
          <cell r="K443" t="str">
            <v>3640.80</v>
          </cell>
          <cell r="L443" t="str">
            <v>Wertberichtigungen Darlehen VV allgemeiner Haushalt an das Ausland</v>
          </cell>
          <cell r="M443" t="str">
            <v>Wertberichtigungen der Sachgruppe 1448 Darlehen VV des allgemeinen Haushalts an das Ausland.</v>
          </cell>
        </row>
        <row r="444">
          <cell r="I444">
            <v>364081</v>
          </cell>
          <cell r="J444"/>
          <cell r="K444" t="str">
            <v>3640.81</v>
          </cell>
          <cell r="L444" t="str">
            <v>Wertberichtigungen Darlehen VV spezialfinanzierte Gemeindebetriebe an das Ausland</v>
          </cell>
          <cell r="M444" t="str">
            <v>Wertberichtigungen der Sachgruppe 1448 Darlehen VV von spezialfinanzierten Gemeindebetrieben an das Ausland.</v>
          </cell>
        </row>
        <row r="445">
          <cell r="I445">
            <v>365</v>
          </cell>
          <cell r="J445">
            <v>365</v>
          </cell>
          <cell r="K445"/>
          <cell r="L445" t="str">
            <v>Wertberichtigungen Beteiligungen VV</v>
          </cell>
          <cell r="M445" t="str">
            <v>Wertberichtigungen bei den Beteiligungen im Verwaltungsvermögen infolge einer dauerhaften Wertminderung.</v>
          </cell>
        </row>
        <row r="446">
          <cell r="I446">
            <v>3650</v>
          </cell>
          <cell r="J446">
            <v>3650</v>
          </cell>
          <cell r="K446"/>
          <cell r="L446" t="str">
            <v>Wertberichtigungen Beteiligungen VV</v>
          </cell>
          <cell r="M446" t="str">
            <v>Wertberichtigungen der Sachgruppe 145 Beteiligungen VV.</v>
          </cell>
        </row>
        <row r="447">
          <cell r="I447">
            <v>36500</v>
          </cell>
          <cell r="J447" t="str">
            <v>3650.0</v>
          </cell>
          <cell r="K447"/>
          <cell r="L447" t="str">
            <v>Wertberichtigungen Beteiligungen VV am Bund</v>
          </cell>
          <cell r="M447" t="str">
            <v>Wertberichtigungen der Sachgruppe 1450 Beteiligungen VV am Bund.</v>
          </cell>
        </row>
        <row r="448">
          <cell r="I448">
            <v>365000</v>
          </cell>
          <cell r="J448"/>
          <cell r="K448" t="str">
            <v>3650.00</v>
          </cell>
          <cell r="L448" t="str">
            <v>Wertberichtigungen Beteiligungen VV allgemeiner Haushalt am Bund</v>
          </cell>
          <cell r="M448" t="str">
            <v>Wertberichtigungen der Sachgruppe 1450 Beteiligungen VV des allgemeinen Haushalts am Bund.</v>
          </cell>
        </row>
        <row r="449">
          <cell r="I449">
            <v>365001</v>
          </cell>
          <cell r="J449"/>
          <cell r="K449" t="str">
            <v>3650.01</v>
          </cell>
          <cell r="L449" t="str">
            <v>Wertberichtigungen Beteiligungen VV spezialfinanzierte Gemeindebetriebe am Bund</v>
          </cell>
          <cell r="M449" t="str">
            <v>Wertberichtigungen der Sachgruppe 1450 Beteiligungen VV von spezialfinanzierten Gemeindebetrieben am Bund.</v>
          </cell>
        </row>
        <row r="450">
          <cell r="I450">
            <v>36501</v>
          </cell>
          <cell r="J450" t="str">
            <v>3650.1</v>
          </cell>
          <cell r="K450"/>
          <cell r="L450" t="str">
            <v>Wertberichtigungen Beteiligungen VV an Kanton und Konkordaten</v>
          </cell>
          <cell r="M450" t="str">
            <v>Wertberichtigungen der Sachgruppe 1451 Beteiligungen VV an Kanton und Konkordate.</v>
          </cell>
        </row>
        <row r="451">
          <cell r="I451">
            <v>365010</v>
          </cell>
          <cell r="J451"/>
          <cell r="K451" t="str">
            <v>3650.10</v>
          </cell>
          <cell r="L451" t="str">
            <v>Wertberichtigungen Beteiligungen VV allgemeiner Haushalt an Kanton und Konkordaten</v>
          </cell>
          <cell r="M451" t="str">
            <v>Wertberichtigungen der Sachgruppe 1451 Beteiligungen VV des allgemeinen Haushalts an Kanton und Konkordate.</v>
          </cell>
        </row>
        <row r="452">
          <cell r="I452">
            <v>365011</v>
          </cell>
          <cell r="J452"/>
          <cell r="K452" t="str">
            <v>3650.11</v>
          </cell>
          <cell r="L452" t="str">
            <v>Wertberichtigungen Beteiligungen VV spezialfinanzierte Gemeindebetriebe an Kanton und Konkordaten</v>
          </cell>
          <cell r="M452" t="str">
            <v>Wertberichtigungen der Sachgruppe 1451 Beteiligungen VV von spezialfinanzierten Gemeindebetrieben an Kanton und Konkordate.</v>
          </cell>
        </row>
        <row r="453">
          <cell r="I453">
            <v>36502</v>
          </cell>
          <cell r="J453" t="str">
            <v>3650.2</v>
          </cell>
          <cell r="K453"/>
          <cell r="L453" t="str">
            <v>Wertberichtigungen Beteiligungen VV an Gemeinden und Zweckverbänden</v>
          </cell>
          <cell r="M453" t="str">
            <v>Wertberichtigungen der Sachgruppe 1452 Beteiligungen VV an Gemeinde und Zweckverbände.</v>
          </cell>
        </row>
        <row r="454">
          <cell r="I454">
            <v>365020</v>
          </cell>
          <cell r="J454"/>
          <cell r="K454" t="str">
            <v>3650.20</v>
          </cell>
          <cell r="L454" t="str">
            <v>Wertberichtigungen Beteiligungen VV allgemeiner Haushalt an Gemeinden und Zweckverbänden</v>
          </cell>
          <cell r="M454" t="str">
            <v>Wertberichtigungen der Sachgruppe 1452 Beteiligungen VV des allgemeinen Haushalts an Gemeinde und Zweckverbände.</v>
          </cell>
        </row>
        <row r="455">
          <cell r="I455">
            <v>365021</v>
          </cell>
          <cell r="J455"/>
          <cell r="K455" t="str">
            <v>3650.21</v>
          </cell>
          <cell r="L455" t="str">
            <v>Wertberichtigungen Beteiligungen VV spezialfinanzierte Gemeindebetriebe an Gemeinden und Zweckverbänden</v>
          </cell>
          <cell r="M455" t="str">
            <v>Wertberichtigungen der Sachgruppe 1452 Beteiligungen VV von spezialfinanzierten Gemeindebetrieben an Gemeinde und Zweckverbände.</v>
          </cell>
        </row>
        <row r="456">
          <cell r="I456">
            <v>36503</v>
          </cell>
          <cell r="J456" t="str">
            <v>3650.3</v>
          </cell>
          <cell r="K456"/>
          <cell r="L456" t="str">
            <v>Wertberichtigungen Beteiligungen VV an öffentlichen Sozialversicherungen</v>
          </cell>
          <cell r="M456" t="str">
            <v>Wertberichtigungen der Sachgruppe 1453 Beteiligungen VV an öffentliche Sozialversicherungen.</v>
          </cell>
        </row>
        <row r="457">
          <cell r="I457">
            <v>365030</v>
          </cell>
          <cell r="J457"/>
          <cell r="K457" t="str">
            <v>3650.30</v>
          </cell>
          <cell r="L457" t="str">
            <v>Wertberichtigungen Beteiligungen VV allgemeiner Haushalt an öffentlichen Sozialversicherungen</v>
          </cell>
          <cell r="M457" t="str">
            <v>Wertberichtigungen der Sachgruppe 1453 Beteiligungen VV des allgemeinen Haushalts an öffentliche Sozialversicherungen.</v>
          </cell>
        </row>
        <row r="458">
          <cell r="I458">
            <v>365031</v>
          </cell>
          <cell r="J458"/>
          <cell r="K458" t="str">
            <v>3650.31</v>
          </cell>
          <cell r="L458" t="str">
            <v>Wertberichtigungen Beteiligungen VV spezialfinanzierte Gemeindebetriebe an öffentlichen Sozialversicherungen</v>
          </cell>
          <cell r="M458" t="str">
            <v>Wertberichtigungen der Sachgruppe 1453 Beteiligungen VV von spezialfinanzierten Gemeindebetrieben an öffentliche Sozialversicherungen.</v>
          </cell>
        </row>
        <row r="459">
          <cell r="I459">
            <v>36504</v>
          </cell>
          <cell r="J459" t="str">
            <v>3650.4</v>
          </cell>
          <cell r="K459"/>
          <cell r="L459" t="str">
            <v>Wertberichtigungen Beteiligungen VV an öffentlichen Unternehmungen</v>
          </cell>
          <cell r="M459" t="str">
            <v>Wertberichtigungen der Sachgruppe 1454 Beteiligungen VV an öffentliche Unternehmungen.</v>
          </cell>
        </row>
        <row r="460">
          <cell r="I460">
            <v>365040</v>
          </cell>
          <cell r="J460"/>
          <cell r="K460" t="str">
            <v>3650.40</v>
          </cell>
          <cell r="L460" t="str">
            <v>Wertberichtigungen Beteiligungen VV allgemeiner Haushalt an öffentlichen Unternehmungen</v>
          </cell>
          <cell r="M460" t="str">
            <v>Wertberichtigungen der Sachgruppe 1454 Beteiligungen VV des allgemeinen Haushalts an öffentliche Unternehmungen.</v>
          </cell>
        </row>
        <row r="461">
          <cell r="I461">
            <v>365041</v>
          </cell>
          <cell r="J461"/>
          <cell r="K461" t="str">
            <v>3650.41</v>
          </cell>
          <cell r="L461" t="str">
            <v>Wertberichtigungen Beteiligungen VV spezialfinanzierte Gemeindebetriebe an öffentlichen Unternehmungen</v>
          </cell>
          <cell r="M461" t="str">
            <v>Wertberichtigungen der Sachgruppe 1454 Beteiligungen VV von spezialfinanzierten Gemeindebetrieben an öffentliche Unternehmungen.</v>
          </cell>
        </row>
        <row r="462">
          <cell r="I462">
            <v>36505</v>
          </cell>
          <cell r="J462" t="str">
            <v>3650.5</v>
          </cell>
          <cell r="K462"/>
          <cell r="L462" t="str">
            <v>Wertberichtigungen Beteiligungen VV an privaten Unternehmungen</v>
          </cell>
          <cell r="M462" t="str">
            <v>Wertberichtigungen der Sachgruppe 1455 Beteiligungen VV an private Unternehmungen.</v>
          </cell>
        </row>
        <row r="463">
          <cell r="I463">
            <v>365050</v>
          </cell>
          <cell r="J463"/>
          <cell r="K463" t="str">
            <v>3650.50</v>
          </cell>
          <cell r="L463" t="str">
            <v>Wertberichtigungen Beteiligungen VV allgemeiner Haushalt an privaten Unternehmungen</v>
          </cell>
          <cell r="M463" t="str">
            <v>Wertberichtigungen der Sachgruppe 1455 Beteiligungen VV des allgemeinen Haushalts an private Unternehmungen.</v>
          </cell>
        </row>
        <row r="464">
          <cell r="I464">
            <v>365051</v>
          </cell>
          <cell r="J464"/>
          <cell r="K464" t="str">
            <v>3650.51</v>
          </cell>
          <cell r="L464" t="str">
            <v>Wertberichtigungen Beteiligungen VV spezialfinanzierte Gemeindebetriebe an privaten Unternehmungen</v>
          </cell>
          <cell r="M464" t="str">
            <v>Wertberichtigungen der Sachgruppe 1455 Beteiligungen VV von spezialfinanzierten Gemeindebetrieben an private Unternehmungen.</v>
          </cell>
        </row>
        <row r="465">
          <cell r="I465">
            <v>36506</v>
          </cell>
          <cell r="J465" t="str">
            <v>3650.6</v>
          </cell>
          <cell r="K465"/>
          <cell r="L465" t="str">
            <v>Wertberichtigungen Beteiligungen VV an privaten Organisationen ohne Erwerbszweck</v>
          </cell>
          <cell r="M465" t="str">
            <v>Wertberichtigungen der Sachgruppe 1456 Beteiligungen VV an private Organisationen ohne Erwerbszweck.</v>
          </cell>
        </row>
        <row r="466">
          <cell r="I466">
            <v>365060</v>
          </cell>
          <cell r="J466"/>
          <cell r="K466" t="str">
            <v>3650.60</v>
          </cell>
          <cell r="L466" t="str">
            <v>Wertberichtigungen Beteiligungen VV allgemeiner Haushalt an privaten Organisationen ohne Erwerbszweck</v>
          </cell>
          <cell r="M466" t="str">
            <v>Wertberichtigungen der Sachgruppe 1456 Beteiligungen VV des allgemeinen Haushalts an private Organisationen ohne Erwerbszweck.</v>
          </cell>
        </row>
        <row r="467">
          <cell r="I467">
            <v>365061</v>
          </cell>
          <cell r="J467"/>
          <cell r="K467" t="str">
            <v>3650.61</v>
          </cell>
          <cell r="L467" t="str">
            <v>Wertberichtigungen Beteiligungen VV spezialfinanzierte Gemeindebetriebe an privaten Organisationen ohne Erwerbszweck</v>
          </cell>
          <cell r="M467" t="str">
            <v>Wertberichtigungen der Sachgruppe 1456 Beteiligungen VV von spezialfinanzierten Gemeindebetrieben an private Organisationen ohne Erwerbszweck.</v>
          </cell>
        </row>
        <row r="468">
          <cell r="I468">
            <v>36507</v>
          </cell>
          <cell r="J468" t="str">
            <v>3650.7</v>
          </cell>
          <cell r="K468"/>
          <cell r="L468" t="str">
            <v>Wertberichtigungen Beteiligungen VV an privaten Haushalten</v>
          </cell>
          <cell r="M468" t="str">
            <v>Wertberichtigungen der Sachgruppe 1457 Beteiligungen VV an private Haushalte.</v>
          </cell>
        </row>
        <row r="469">
          <cell r="I469">
            <v>365070</v>
          </cell>
          <cell r="J469"/>
          <cell r="K469" t="str">
            <v>3650.70</v>
          </cell>
          <cell r="L469" t="str">
            <v>Wertberichtigungen Beteiligungen VV allgemeiner Haushalt an privaten Haushalten</v>
          </cell>
          <cell r="M469" t="str">
            <v>Wertberichtigungen der Sachgruppe 1457 Beteiligungen VV des allgemeinen Haushalts an private Haushalte.</v>
          </cell>
        </row>
        <row r="470">
          <cell r="I470">
            <v>365071</v>
          </cell>
          <cell r="J470"/>
          <cell r="K470" t="str">
            <v>3650.71</v>
          </cell>
          <cell r="L470" t="str">
            <v>Wertberichtigungen Beteiligungen VV spezialfinanzierte Gemeindebetriebe an privaten Haushalten</v>
          </cell>
          <cell r="M470" t="str">
            <v>Wertberichtigungen der Sachgruppe 1457 Beteiligungen VV von spezialfinanzierten Gemeindebetrieben an private Haushalte.</v>
          </cell>
        </row>
        <row r="471">
          <cell r="I471">
            <v>36508</v>
          </cell>
          <cell r="J471" t="str">
            <v>3650.8</v>
          </cell>
          <cell r="K471"/>
          <cell r="L471" t="str">
            <v>Wertberichtigungen Beteiligungen VV im Ausland</v>
          </cell>
          <cell r="M471" t="str">
            <v>Wertberichtigungen der Sachgruppe 1458 Beteiligungen VV an das Ausland.</v>
          </cell>
        </row>
        <row r="472">
          <cell r="I472">
            <v>365080</v>
          </cell>
          <cell r="J472"/>
          <cell r="K472" t="str">
            <v>3650.80</v>
          </cell>
          <cell r="L472" t="str">
            <v>Wertberichtigungen Beteiligungen VV allgemeiner Haushalt im Ausland</v>
          </cell>
          <cell r="M472" t="str">
            <v>Wertberichtigungen der Sachgruppe 1458 Beteiligungen VV des allgemeinen Haushalts an das Ausland.</v>
          </cell>
        </row>
        <row r="473">
          <cell r="I473">
            <v>365081</v>
          </cell>
          <cell r="J473"/>
          <cell r="K473" t="str">
            <v>3650.81</v>
          </cell>
          <cell r="L473" t="str">
            <v>Wertberichtigungen Beteiligungen VV spezialfinanzierte Gemeindebetriebe im Ausland</v>
          </cell>
          <cell r="M473" t="str">
            <v>Wertberichtigungen der Sachgruppe 1458 Beteiligungen VV von spezialfinanzierten Gemeindebetrieben an das Ausland.</v>
          </cell>
        </row>
        <row r="474">
          <cell r="I474">
            <v>366</v>
          </cell>
          <cell r="J474">
            <v>366</v>
          </cell>
          <cell r="K474"/>
          <cell r="L474" t="str">
            <v>Abschreibungen Investitionsbeiträge</v>
          </cell>
          <cell r="M474" t="str">
            <v>Planmässige und ausserplanmässige Abschreibungen der Sachgruppe 146 Investitionsbeiträge.</v>
          </cell>
        </row>
        <row r="475">
          <cell r="I475">
            <v>3660</v>
          </cell>
          <cell r="J475">
            <v>3660</v>
          </cell>
          <cell r="K475"/>
          <cell r="L475" t="str">
            <v>Planmässige Abschreibung Investitionsbeiträge</v>
          </cell>
          <cell r="M475" t="str">
            <v>Planmässige Abschreibungen der Sachgruppe 146 Investitionsbeiträge.</v>
          </cell>
        </row>
        <row r="476">
          <cell r="I476">
            <v>36600</v>
          </cell>
          <cell r="J476" t="str">
            <v>3660.0</v>
          </cell>
          <cell r="K476"/>
          <cell r="L476" t="str">
            <v>Planmässige Abschreibungen Investitionsbeiträge an Bund</v>
          </cell>
          <cell r="M476" t="str">
            <v>Planmässige Abschreibungen der Sachgruppe 1460 Investitionsbeiträge an Bund.</v>
          </cell>
        </row>
        <row r="477">
          <cell r="I477">
            <v>366000</v>
          </cell>
          <cell r="J477"/>
          <cell r="K477" t="str">
            <v>3660.00</v>
          </cell>
          <cell r="L477" t="str">
            <v>Planmässige Abschreibungen Investitionsbeiträge allgemeiner Haushalt an Bund</v>
          </cell>
          <cell r="M477" t="str">
            <v>Planmässige Abschreibungen der Sachgruppe 1460 Investitionsbeiträge des allgemeinen Haushalts an Bund.</v>
          </cell>
        </row>
        <row r="478">
          <cell r="I478">
            <v>366001</v>
          </cell>
          <cell r="J478"/>
          <cell r="K478" t="str">
            <v>3660.01</v>
          </cell>
          <cell r="L478" t="str">
            <v>Planmässige Abschreibungen Investitionsbeiträge spezialfinanzierte Gemeindebetriebe an Bund</v>
          </cell>
          <cell r="M478" t="str">
            <v>Planmässige Abschreibungen der Sachgruppe 1460 Investitionsbeiträge von spezialfinanzierten Gemeindebetrieben an Bund.</v>
          </cell>
        </row>
        <row r="479">
          <cell r="I479">
            <v>36601</v>
          </cell>
          <cell r="J479" t="str">
            <v>3660.1</v>
          </cell>
          <cell r="K479"/>
          <cell r="L479" t="str">
            <v>Planmässige Abschreibungen Investitionsbeiträge an Kanton und Konkordate</v>
          </cell>
          <cell r="M479" t="str">
            <v>Planmässige Abschreibungen der Sachgruppe 1461 Investitionsbeiträge an Kanton und Konkordate.</v>
          </cell>
        </row>
        <row r="480">
          <cell r="I480">
            <v>366010</v>
          </cell>
          <cell r="J480"/>
          <cell r="K480" t="str">
            <v>3660.10</v>
          </cell>
          <cell r="L480" t="str">
            <v>Planmässige Abschreibungen Investitionsbeiträge allgemeiner Haushalt an Kanton und Konkordate</v>
          </cell>
          <cell r="M480" t="str">
            <v>Planmässige Abschreibungen der Sachgruppe 1461 Investitionsbeiträge des allgemeinen Haushalts an Kanton und Konkordate.</v>
          </cell>
        </row>
        <row r="481">
          <cell r="I481">
            <v>366011</v>
          </cell>
          <cell r="J481"/>
          <cell r="K481" t="str">
            <v>3660.11</v>
          </cell>
          <cell r="L481" t="str">
            <v>Planmässige Abschreibungen Investitionsbeiträge spezialfinanzierte Gemeindebetriebe an Kanton und Konkordate</v>
          </cell>
          <cell r="M481" t="str">
            <v>Planmässige Abschreibungen der Sachgruppe 1461 Investitionsbeiträge von spezialfinanzierten Gemeindebetrieben an Kanton und Konkordate.</v>
          </cell>
        </row>
        <row r="482">
          <cell r="I482">
            <v>36602</v>
          </cell>
          <cell r="J482" t="str">
            <v>3660.2</v>
          </cell>
          <cell r="K482"/>
          <cell r="L482" t="str">
            <v>Planmässige Abschreibungen Investitionsbeiträge an Gemeinden und Zweckverbände</v>
          </cell>
          <cell r="M482" t="str">
            <v>Planmässige Abschreibungen der Sachgruppe 1462 Investitionsbeiträge an Gemeinde und Zweckverbände.</v>
          </cell>
        </row>
        <row r="483">
          <cell r="I483">
            <v>366020</v>
          </cell>
          <cell r="J483"/>
          <cell r="K483" t="str">
            <v>3660.20</v>
          </cell>
          <cell r="L483" t="str">
            <v>Planmässige Abschreibungen Investitionsbeiträge allgemeiner Haushalt an Gemeinden und Zweckverbände</v>
          </cell>
          <cell r="M483" t="str">
            <v>Planmässige Abschreibungen der Sachgruppe 1462 Investitionsbeiträge des allgemeinen Haushalts an Gemeinde und Zweckverbände.</v>
          </cell>
        </row>
        <row r="484">
          <cell r="I484">
            <v>366021</v>
          </cell>
          <cell r="J484"/>
          <cell r="K484" t="str">
            <v>3660.21</v>
          </cell>
          <cell r="L484" t="str">
            <v>Planmässige Abschreibungen Investitionsbeiträge spezialfinanzierte Gemeindebetriebe an Gemeinden und Zweckverbände</v>
          </cell>
          <cell r="M484" t="str">
            <v>Planmässige Abschreibungen der Sachgruppe 1462 Investitionsbeiträge von spezialfinanzierten Gemeindebetrieben an Gemeinde und Zweckverbände.</v>
          </cell>
        </row>
        <row r="485">
          <cell r="I485">
            <v>36603</v>
          </cell>
          <cell r="J485" t="str">
            <v>3660.3</v>
          </cell>
          <cell r="K485"/>
          <cell r="L485" t="str">
            <v>Planmässige Abschreibungen Investitionsbeiträge an öffentliche Sozialversicherungen</v>
          </cell>
          <cell r="M485" t="str">
            <v>Planmässige Abschreibungen der Sachgruppe 1463 Investitionsbeiträge an öffentliche Sozialversicherungen.</v>
          </cell>
        </row>
        <row r="486">
          <cell r="I486">
            <v>366030</v>
          </cell>
          <cell r="J486"/>
          <cell r="K486" t="str">
            <v>3660.30</v>
          </cell>
          <cell r="L486" t="str">
            <v>Planmässige Abschreibungen Investitionsbeiträge allgemeiner Haushalt an öffentliche Sozialversicherungen</v>
          </cell>
          <cell r="M486" t="str">
            <v>Planmässige Abschreibungen der Sachgruppe 1463 Investitionsbeiträge des allgemeinen Haushalts an öffentliche Sozialversicherungen.</v>
          </cell>
        </row>
        <row r="487">
          <cell r="I487">
            <v>366031</v>
          </cell>
          <cell r="J487"/>
          <cell r="K487" t="str">
            <v>3660.31</v>
          </cell>
          <cell r="L487" t="str">
            <v>Planmässige Abschreibungen Investitionsbeiträge spezialfinanzierte Gemeindebetriebe an öffentliche Sozialversicherungen</v>
          </cell>
          <cell r="M487" t="str">
            <v>Planmässige Abschreibungen der Sachgruppe 1463 Investitionsbeiträge von spezialfinanzierten Gemeindebetrieben an öffentliche Sozialversicherungen.</v>
          </cell>
        </row>
        <row r="488">
          <cell r="I488">
            <v>36604</v>
          </cell>
          <cell r="J488" t="str">
            <v>3660.4</v>
          </cell>
          <cell r="K488"/>
          <cell r="L488" t="str">
            <v>Planmässige Abschreibungen Investitionsbeiträge an öffentliche Unternehmungen</v>
          </cell>
          <cell r="M488" t="str">
            <v>Planmässige Abschreibungen der Sachgruppe 1464 Investitionsbeiträge an öffentliche Unternehmungen.</v>
          </cell>
        </row>
        <row r="489">
          <cell r="I489">
            <v>366040</v>
          </cell>
          <cell r="J489"/>
          <cell r="K489" t="str">
            <v>3660.40</v>
          </cell>
          <cell r="L489" t="str">
            <v>Planmässige Abschreibungen Investitionsbeiträge allgemeiner Haushalt an öffentliche Unternehmungen</v>
          </cell>
          <cell r="M489" t="str">
            <v>Planmässige Abschreibungen der Sachgruppe 1464 Investitionsbeiträge des allgemeinen Haushalts an öffentliche Unternehmungen.</v>
          </cell>
        </row>
        <row r="490">
          <cell r="I490">
            <v>366041</v>
          </cell>
          <cell r="J490"/>
          <cell r="K490" t="str">
            <v>3660.41</v>
          </cell>
          <cell r="L490" t="str">
            <v>Planmässige Abschreibungen Investitionsbeiträge spezialfinanzierte Gemeindebetriebe an öffentliche Unternehmungen</v>
          </cell>
          <cell r="M490" t="str">
            <v>Planmässige Abschreibungen der Sachgruppe 1464 Investitionsbeiträge von spezialfinanzierten Gemeindebetrieben an öffentliche Unternehmungen.</v>
          </cell>
        </row>
        <row r="491">
          <cell r="I491">
            <v>36605</v>
          </cell>
          <cell r="J491" t="str">
            <v>3660.5</v>
          </cell>
          <cell r="K491"/>
          <cell r="L491" t="str">
            <v>Planmässige Abschreibungen Investitionsbeiträge an private Unternehmungen</v>
          </cell>
          <cell r="M491" t="str">
            <v>Planmässige Abschreibungen der Sachgruppe 1465 Investitionsbeiträge an private Unternehmungen.</v>
          </cell>
        </row>
        <row r="492">
          <cell r="I492">
            <v>366050</v>
          </cell>
          <cell r="J492"/>
          <cell r="K492" t="str">
            <v>3660.50</v>
          </cell>
          <cell r="L492" t="str">
            <v>Planmässige Abschreibungen Investitionsbeiträge allgemeiner Haushalt an private Unternehmungen</v>
          </cell>
          <cell r="M492" t="str">
            <v>Planmässige Abschreibungen der Sachgruppe 1465 Investitionsbeiträge des allgemeinen Haushalts an private Unternehmungen.</v>
          </cell>
        </row>
        <row r="493">
          <cell r="I493">
            <v>366051</v>
          </cell>
          <cell r="J493"/>
          <cell r="K493" t="str">
            <v>3660.51</v>
          </cell>
          <cell r="L493" t="str">
            <v>Planmässige Abschreibungen Investitionsbeiträge spezialfinanzierte Gemeindebetriebe an private Unternehmungen</v>
          </cell>
          <cell r="M493" t="str">
            <v>Planmässige Abschreibungen der Sachgruppe 1465 Investitionsbeiträge von spezialfinanzierten Gemeindebetrieben an private Unternehmungen.</v>
          </cell>
        </row>
        <row r="494">
          <cell r="I494">
            <v>36606</v>
          </cell>
          <cell r="J494" t="str">
            <v>3660.6</v>
          </cell>
          <cell r="K494"/>
          <cell r="L494" t="str">
            <v>Planmässige Abschreibungen Investitionsbeiträge an private Organisationen ohne Erwerbszweck</v>
          </cell>
          <cell r="M494" t="str">
            <v>Planmässige Abschreibungen der Sachgruppe 1466 Investitionsbeiträge an private Organisationen ohne Erwerbszweck.</v>
          </cell>
        </row>
        <row r="495">
          <cell r="I495">
            <v>366060</v>
          </cell>
          <cell r="J495"/>
          <cell r="K495" t="str">
            <v>3660.60</v>
          </cell>
          <cell r="L495" t="str">
            <v>Planmässige Abschreibungen Investitionsbeiträge allgemeiner Haushalt an private Organisationen ohne Erwerbszweck</v>
          </cell>
          <cell r="M495" t="str">
            <v>Planmässige Abschreibungen der Sachgruppe 1466 Investitionsbeiträge des allgemeinen Haushalts an private Organisationen ohne Erwerbszweck.</v>
          </cell>
        </row>
        <row r="496">
          <cell r="I496">
            <v>366061</v>
          </cell>
          <cell r="J496"/>
          <cell r="K496" t="str">
            <v>3660.61</v>
          </cell>
          <cell r="L496" t="str">
            <v>Planmässige Abschreibungen Investitionsbeiträge spezialfinanzierte Gemeindebetriebe an private Organisationen ohne Erwerbszweck</v>
          </cell>
          <cell r="M496" t="str">
            <v>Planmässige Abschreibungen der Sachgruppe 1466 Investitionsbeiträge von spezialfinanzierten Gemeindebetrieben an private Organisationen ohne Erwerbszweck.</v>
          </cell>
        </row>
        <row r="497">
          <cell r="I497">
            <v>36607</v>
          </cell>
          <cell r="J497" t="str">
            <v>3660.7</v>
          </cell>
          <cell r="K497"/>
          <cell r="L497" t="str">
            <v>Planmässige Abschreibungen Investitionsbeiträge an private Haushalte</v>
          </cell>
          <cell r="M497" t="str">
            <v>Planmässige Abschreibungen der Sachgruppe 1467 Investitionsbeiträge an private Haushalte.</v>
          </cell>
        </row>
        <row r="498">
          <cell r="I498">
            <v>366070</v>
          </cell>
          <cell r="J498"/>
          <cell r="K498" t="str">
            <v>3660.70</v>
          </cell>
          <cell r="L498" t="str">
            <v>Planmässige Abschreibungen Investitionsbeiträge allgemeiner Haushalt an private Haushalte</v>
          </cell>
          <cell r="M498" t="str">
            <v>Planmässige Abschreibungen der Sachgruppe 1467 Investitionsbeiträge des allgemeinen Haushalts an private Haushalte.</v>
          </cell>
        </row>
        <row r="499">
          <cell r="I499">
            <v>366071</v>
          </cell>
          <cell r="J499"/>
          <cell r="K499" t="str">
            <v>3660.71</v>
          </cell>
          <cell r="L499" t="str">
            <v>Planmässige Abschreibungen Investitionsbeiträge spezialfinanzierte Gemeindebetriebe an private Haushalte</v>
          </cell>
          <cell r="M499" t="str">
            <v>Planmässige Abschreibungen der Sachgruppe 1467 Investitionsbeiträge von spezialfinanzierten Gemeindebetrieben an private Haushalte.</v>
          </cell>
        </row>
        <row r="500">
          <cell r="I500">
            <v>36608</v>
          </cell>
          <cell r="J500" t="str">
            <v>3660.8</v>
          </cell>
          <cell r="K500"/>
          <cell r="L500" t="str">
            <v>Planmässige Abschreibungen Investitionsbeiträge an das Ausland</v>
          </cell>
          <cell r="M500" t="str">
            <v>Planmässige Abschreibungen der Sachgruppe 1468 Investitionsbeiträge an das Ausland.</v>
          </cell>
        </row>
        <row r="501">
          <cell r="I501">
            <v>366080</v>
          </cell>
          <cell r="J501"/>
          <cell r="K501" t="str">
            <v>3660.80</v>
          </cell>
          <cell r="L501" t="str">
            <v>Planmässige Abschreibungen Investitionsbeiträge allgemeiner Haushalt an das Ausland</v>
          </cell>
          <cell r="M501" t="str">
            <v>Planmässige Abschreibungen der Sachgruppe 1468 Investitionsbeiträge des allgemeinen Haushalts an das Ausland.</v>
          </cell>
        </row>
        <row r="502">
          <cell r="I502">
            <v>366081</v>
          </cell>
          <cell r="J502"/>
          <cell r="K502" t="str">
            <v>3660.81</v>
          </cell>
          <cell r="L502" t="str">
            <v>Planmässige Abschreibungen Investitionsbeiträge spezialfinanzierte Gemeindebetriebe an das Ausland</v>
          </cell>
          <cell r="M502" t="str">
            <v>Planmässige Abschreibungen der Sachgruppe 1468 Investitionsbeiträge von spezialfinanzierten Gemeindebetrieben an das Ausland.</v>
          </cell>
        </row>
        <row r="503">
          <cell r="I503">
            <v>3661</v>
          </cell>
          <cell r="J503">
            <v>3661</v>
          </cell>
          <cell r="K503"/>
          <cell r="L503" t="str">
            <v>Ausserplanmässige Abschreibung Investitionsbeiträge</v>
          </cell>
          <cell r="M503" t="str">
            <v>Ausserplanmässige Abschreibungen der Sachgruppe 146 Investitionsbeiträge.</v>
          </cell>
        </row>
        <row r="504">
          <cell r="I504">
            <v>36610</v>
          </cell>
          <cell r="J504" t="str">
            <v>3661.0</v>
          </cell>
          <cell r="K504"/>
          <cell r="L504" t="str">
            <v>Ausserplanmässige Abschreibungen Investitionsbeiträge an Bund</v>
          </cell>
          <cell r="M504" t="str">
            <v>Ausserplanmässige Abschreibungen der Sachgruppe 1460 Investitionsbeiträge an Bund.</v>
          </cell>
        </row>
        <row r="505">
          <cell r="I505">
            <v>366100</v>
          </cell>
          <cell r="J505"/>
          <cell r="K505" t="str">
            <v>3661.00</v>
          </cell>
          <cell r="L505" t="str">
            <v>Ausserplanmässige Abschreibungen Investitionsbeiträge allgemeiner Haushalt an Bund</v>
          </cell>
          <cell r="M505" t="str">
            <v>Ausserplanmässige Abschreibungen der Sachgruppe 1460 Investitionsbeiträge des allgemeinen Haushalts an Bund.</v>
          </cell>
        </row>
        <row r="506">
          <cell r="I506">
            <v>366101</v>
          </cell>
          <cell r="J506"/>
          <cell r="K506" t="str">
            <v>3661.01</v>
          </cell>
          <cell r="L506" t="str">
            <v>Ausserplanmässige Abschreibungen Investitionsbeiträge spezialfinanzierte Gemeindebetriebe an Bund</v>
          </cell>
          <cell r="M506" t="str">
            <v>Ausserplanmässige Abschreibungen der Sachgruppe 1460 Investitionsbeiträge von spezialfinanzierten Gemeindebetrieben an Bund.</v>
          </cell>
        </row>
        <row r="507">
          <cell r="I507">
            <v>36611</v>
          </cell>
          <cell r="J507" t="str">
            <v>3661.1</v>
          </cell>
          <cell r="K507"/>
          <cell r="L507" t="str">
            <v>Ausserplanmässige Abschreibungen Investitionsbeiträge an Kanton und Konkordate</v>
          </cell>
          <cell r="M507" t="str">
            <v>Ausserplanmässige Abschreibungen der Sachgruppe 1461 Investitionsbeiträge an Kanton und Konkordate.</v>
          </cell>
        </row>
        <row r="508">
          <cell r="I508">
            <v>366110</v>
          </cell>
          <cell r="J508"/>
          <cell r="K508" t="str">
            <v>3661.10</v>
          </cell>
          <cell r="L508" t="str">
            <v>Ausserplanmässige Abschreibungen Investitionsbeiträge allgemeiner Haushalt an Kanton und Konkordate</v>
          </cell>
          <cell r="M508" t="str">
            <v>Ausserplanmässige Abschreibungen der Sachgruppe 1461 Investitionsbeiträge des allgemeinen Haushalts an Kanton und Konkordate.</v>
          </cell>
        </row>
        <row r="509">
          <cell r="I509">
            <v>366111</v>
          </cell>
          <cell r="J509"/>
          <cell r="K509" t="str">
            <v>3661.11</v>
          </cell>
          <cell r="L509" t="str">
            <v>Ausserplanmässige Abschreibungen Investitionsbeiträge spezialfinanzierte Gemeindebetriebe an Kanton und Konkordate</v>
          </cell>
          <cell r="M509" t="str">
            <v>Ausserplanmässige Abschreibungen der Sachgruppe 1461 Investitionsbeiträge von spezialfinanzierten Gemeindebetrieben an Kanton und Konkordate.</v>
          </cell>
        </row>
        <row r="510">
          <cell r="I510">
            <v>36612</v>
          </cell>
          <cell r="J510" t="str">
            <v>3661.2</v>
          </cell>
          <cell r="K510"/>
          <cell r="L510" t="str">
            <v>Ausserplanmässige Abschreibungen Investitionsbeiträge an Gemeinden und Zweckverbände</v>
          </cell>
          <cell r="M510" t="str">
            <v>Ausserplanmässige Abschreibungen der Sachgruppe 1462 Investitionsbeiträge an Gemeinde und Zweckverbände.</v>
          </cell>
        </row>
        <row r="511">
          <cell r="I511">
            <v>366120</v>
          </cell>
          <cell r="J511"/>
          <cell r="K511" t="str">
            <v>3661.20</v>
          </cell>
          <cell r="L511" t="str">
            <v>Ausserplanmässige Abschreibungen Investitionsbeiträge allgemeiner Haushalt an Gemeinden und Zweckverbände</v>
          </cell>
          <cell r="M511" t="str">
            <v>Ausserplanmässige Abschreibungen der Sachgruppe 1462 Investitionsbeiträge des allgemeinen Haushalts an Gemeinde und Zweckverbände.</v>
          </cell>
        </row>
        <row r="512">
          <cell r="I512">
            <v>366121</v>
          </cell>
          <cell r="J512"/>
          <cell r="K512" t="str">
            <v>3661.21</v>
          </cell>
          <cell r="L512" t="str">
            <v>Ausserplanmässige Abschreibungen Investitionsbeiträge spezialfinanzierte Gemeindebetriebe an Gemeinden und Zweckverbände</v>
          </cell>
          <cell r="M512" t="str">
            <v>Ausserplanmässige Abschreibungen der Sachgruppe 1462 Investitionsbeiträge von spezialfinanzierten Gemeindebetrieben an Gemeinde und Zweckverbände.</v>
          </cell>
        </row>
        <row r="513">
          <cell r="I513">
            <v>36613</v>
          </cell>
          <cell r="J513" t="str">
            <v>3661.3</v>
          </cell>
          <cell r="K513"/>
          <cell r="L513" t="str">
            <v>Ausserplanmässige Abschreibungen Investitionsbeiträge an öffentliche Sozialversicherungen</v>
          </cell>
          <cell r="M513" t="str">
            <v>Ausserplanmässige Abschreibungen der Sachgruppe 1463 Investitionsbeiträge an öffentliche Sozialversicherungen.</v>
          </cell>
        </row>
        <row r="514">
          <cell r="I514">
            <v>366130</v>
          </cell>
          <cell r="J514"/>
          <cell r="K514" t="str">
            <v>3661.30</v>
          </cell>
          <cell r="L514" t="str">
            <v>Ausserplanmässige Abschreibungen Investitionsbeiträge allgemeiner Haushalt an öffentliche Sozialversicherungen</v>
          </cell>
          <cell r="M514" t="str">
            <v>Ausserplanmässige Abschreibungen der Sachgruppe 1463 Investitionsbeiträge des allgemeinen Haushalts an öffentliche Sozialversicherungen.</v>
          </cell>
        </row>
        <row r="515">
          <cell r="I515">
            <v>366131</v>
          </cell>
          <cell r="J515"/>
          <cell r="K515" t="str">
            <v>3661.31</v>
          </cell>
          <cell r="L515" t="str">
            <v>Ausserplanmässige Abschreibungen Investitionsbeiträge spezialfinanzierte Gemeindebetriebe an öffentliche Sozialversicherungen</v>
          </cell>
          <cell r="M515" t="str">
            <v>Ausserplanmässige Abschreibungen der Sachgruppe 1463 Investitionsbeiträge von spezialfinanzierten Gemeindebetrieben an öffentliche Sozialversicherungen.</v>
          </cell>
        </row>
        <row r="516">
          <cell r="I516">
            <v>36614</v>
          </cell>
          <cell r="J516" t="str">
            <v>3661.4</v>
          </cell>
          <cell r="K516"/>
          <cell r="L516" t="str">
            <v>Ausserplanmässige Abschreibungen Investitionsbeiträge an öffentliche Unternehmungen</v>
          </cell>
          <cell r="M516" t="str">
            <v>Ausserplanmässige Abschreibungen der Sachgruppe 1464 Investitionsbeiträge an öffentliche Unternehmungen.</v>
          </cell>
        </row>
        <row r="517">
          <cell r="I517">
            <v>366140</v>
          </cell>
          <cell r="J517"/>
          <cell r="K517" t="str">
            <v>3661.40</v>
          </cell>
          <cell r="L517" t="str">
            <v>Ausserplanmässige Abschreibungen Investitionsbeiträge allgemeiner Haushalt an öffentliche Unternehmungen</v>
          </cell>
          <cell r="M517" t="str">
            <v>Ausserplanmässige Abschreibungen der Sachgruppe 1464 Investitionsbeiträge des allgemeinen Haushalts an öffentliche Unternehmungen.</v>
          </cell>
        </row>
        <row r="518">
          <cell r="I518">
            <v>366141</v>
          </cell>
          <cell r="J518"/>
          <cell r="K518" t="str">
            <v>3661.41</v>
          </cell>
          <cell r="L518" t="str">
            <v>Ausserplanmässige Abschreibungen Investitionsbeiträge spezialfinanzierte Gemeindebetriebe an öffentliche Unternehmungen</v>
          </cell>
          <cell r="M518" t="str">
            <v>Ausserplanmässige Abschreibungen der Sachgruppe 1464 Investitionsbeiträge von spezialfinanzierten Gemeindebetrieben an öffentliche Unternehmungen.</v>
          </cell>
        </row>
        <row r="519">
          <cell r="I519">
            <v>36615</v>
          </cell>
          <cell r="J519" t="str">
            <v>3661.5</v>
          </cell>
          <cell r="K519"/>
          <cell r="L519" t="str">
            <v>Ausserplanmässige Abschreibungen Investitionsbeiträge an private Unternehmungen</v>
          </cell>
          <cell r="M519" t="str">
            <v>Ausserplanmässige Abschreibungen der Sachgruppe 1465 Investitionsbeiträge an private Unternehmungen.</v>
          </cell>
        </row>
        <row r="520">
          <cell r="I520">
            <v>366150</v>
          </cell>
          <cell r="J520"/>
          <cell r="K520" t="str">
            <v>3661.50</v>
          </cell>
          <cell r="L520" t="str">
            <v>Ausserplanmässige Abschreibungen Investitionsbeiträge allgemeiner Haushalt an private Unternehmungen</v>
          </cell>
          <cell r="M520" t="str">
            <v>Ausserplanmässige Abschreibungen der Sachgruppe 1465 Investitionsbeiträge des allgemeinen Haushalts an private Unternehmungen.</v>
          </cell>
        </row>
        <row r="521">
          <cell r="I521">
            <v>366151</v>
          </cell>
          <cell r="J521"/>
          <cell r="K521" t="str">
            <v>3661.51</v>
          </cell>
          <cell r="L521" t="str">
            <v>Ausserplanmässige Abschreibungen Investitionsbeiträge spezialfinanzierte Gemeindebetriebe an private Unternehmungen</v>
          </cell>
          <cell r="M521" t="str">
            <v>Ausserplanmässige Abschreibungen der Sachgruppe 1465 Investitionsbeiträge von spezialfinanzierten Gemeindebetrieben an private Unternehmungen.</v>
          </cell>
        </row>
        <row r="522">
          <cell r="I522">
            <v>36616</v>
          </cell>
          <cell r="J522" t="str">
            <v>3661.6</v>
          </cell>
          <cell r="K522"/>
          <cell r="L522" t="str">
            <v>Ausserplanmässige Abschreibungen Investitionsbeiträge an private Organisationen ohne Erwerbszweck</v>
          </cell>
          <cell r="M522" t="str">
            <v>Ausserplanmässige Abschreibungen der Sachgruppe 1466 Investitionsbeiträge an private Organisationen ohne Erwerbszweck.</v>
          </cell>
        </row>
        <row r="523">
          <cell r="I523">
            <v>366160</v>
          </cell>
          <cell r="J523"/>
          <cell r="K523" t="str">
            <v>3661.60</v>
          </cell>
          <cell r="L523" t="str">
            <v>Ausserplanmässige Abschreibungen Investitionsbeiträge allgemeiner Haushalt an private Organisationen ohne Erwerbszweck</v>
          </cell>
          <cell r="M523" t="str">
            <v>Ausserplanmässige Abschreibungen der Sachgruppe 1466 Investitionsbeiträge des allgemeinen Haushalts an private Organisationen ohne Erwerbszweck.</v>
          </cell>
        </row>
        <row r="524">
          <cell r="I524">
            <v>366161</v>
          </cell>
          <cell r="J524"/>
          <cell r="K524" t="str">
            <v>3661.61</v>
          </cell>
          <cell r="L524" t="str">
            <v>Ausserplanmässige Abschreibungen Investitionsbeiträge spezialfinanzierte Gemeindebetriebe an private Organisationen ohne Erwerbszweck</v>
          </cell>
          <cell r="M524" t="str">
            <v>Ausserplanmässige Abschreibungen der Sachgruppe 1466 Investitionsbeiträge von spezialfinanzierten Gemeindebetrieben an private Organisationen ohne Erwerbszweck.</v>
          </cell>
        </row>
        <row r="525">
          <cell r="I525">
            <v>36617</v>
          </cell>
          <cell r="J525" t="str">
            <v>3661.7</v>
          </cell>
          <cell r="K525"/>
          <cell r="L525" t="str">
            <v>Ausserplanmässige Abschreibungen Investitionsbeiträge an private Haushalte</v>
          </cell>
          <cell r="M525" t="str">
            <v>Ausserplanmässige Abschreibungen der Sachgruppe 1467 Investitionsbeiträge an private Haushalte.</v>
          </cell>
        </row>
        <row r="526">
          <cell r="I526">
            <v>366170</v>
          </cell>
          <cell r="J526"/>
          <cell r="K526" t="str">
            <v>3661.70</v>
          </cell>
          <cell r="L526" t="str">
            <v>Ausserplanmässige Abschreibungen Investitionsbeiträge allgemeiner Haushalt an private Haushalte</v>
          </cell>
          <cell r="M526" t="str">
            <v>Ausserplanmässige Abschreibungen der Sachgruppe 1467 Investitionsbeiträge des allgemeinen Haushalts an private Haushalte.</v>
          </cell>
        </row>
        <row r="527">
          <cell r="I527">
            <v>366171</v>
          </cell>
          <cell r="J527"/>
          <cell r="K527" t="str">
            <v>3661.71</v>
          </cell>
          <cell r="L527" t="str">
            <v>Ausserplanmässige Abschreibungen Investitionsbeiträge spezialfinanzierte Gemeindebetriebe an private Haushalte</v>
          </cell>
          <cell r="M527" t="str">
            <v>Ausserplanmässige Abschreibungen der Sachgruppe 1467 Investitionsbeiträge von spezialfinanzierten Gemeindebetrieben an private Haushalte.</v>
          </cell>
        </row>
        <row r="528">
          <cell r="I528">
            <v>36618</v>
          </cell>
          <cell r="J528" t="str">
            <v>3661.8</v>
          </cell>
          <cell r="K528"/>
          <cell r="L528" t="str">
            <v>Ausserplanmässige Abschreibungen Investitionsbeiträge an das Ausland</v>
          </cell>
          <cell r="M528" t="str">
            <v>Ausserplanmässige Abschreibungen der Sachgruppe 1468 Investitionsbeiträge an das Ausland.</v>
          </cell>
        </row>
        <row r="529">
          <cell r="I529">
            <v>366180</v>
          </cell>
          <cell r="J529"/>
          <cell r="K529" t="str">
            <v>3661.80</v>
          </cell>
          <cell r="L529" t="str">
            <v>Ausserplanmässige Abschreibungen Investitionsbeiträge allgemeiner Haushalt an das Ausland</v>
          </cell>
          <cell r="M529" t="str">
            <v>Ausserplanmässige Abschreibungen der Sachgruppe 1468 Investitionsbeiträge des allgemeinen Haushalts an das Ausland.</v>
          </cell>
        </row>
        <row r="530">
          <cell r="I530">
            <v>366181</v>
          </cell>
          <cell r="J530"/>
          <cell r="K530" t="str">
            <v>3661.81</v>
          </cell>
          <cell r="L530" t="str">
            <v>Ausserplanmässige Abschreibungen Investitionsbeiträge spezialfinanzierte Gemeindebetriebe an das Ausland</v>
          </cell>
          <cell r="M530" t="str">
            <v>Ausserplanmässige Abschreibungen der Sachgruppe 1468 Investitionsbeiträge von spezialfinanzierten Gemeindebetrieben an das Ausland.</v>
          </cell>
        </row>
        <row r="531">
          <cell r="I531">
            <v>369</v>
          </cell>
          <cell r="J531">
            <v>369</v>
          </cell>
          <cell r="K531"/>
          <cell r="L531" t="str">
            <v>Verschiedener Transferaufwand</v>
          </cell>
          <cell r="M531" t="str">
            <v xml:space="preserve"> </v>
          </cell>
        </row>
        <row r="532">
          <cell r="I532">
            <v>3690</v>
          </cell>
          <cell r="J532">
            <v>3690</v>
          </cell>
          <cell r="K532"/>
          <cell r="L532" t="str">
            <v>Übriger Transferaufwand</v>
          </cell>
          <cell r="M532" t="str">
            <v>Nicht anders zugeordneter Transferaufwand.</v>
          </cell>
        </row>
        <row r="533">
          <cell r="I533">
            <v>369000</v>
          </cell>
          <cell r="J533"/>
          <cell r="K533" t="str">
            <v>3690.00</v>
          </cell>
          <cell r="L533" t="str">
            <v>Übriger Transferaufwand</v>
          </cell>
          <cell r="M533" t="str">
            <v>Nicht anders zugeordneter Transferaufwand.</v>
          </cell>
        </row>
        <row r="534">
          <cell r="I534">
            <v>3699</v>
          </cell>
          <cell r="J534">
            <v>3699</v>
          </cell>
          <cell r="K534"/>
          <cell r="L534" t="str">
            <v>Rückverteilungen</v>
          </cell>
          <cell r="M534" t="str">
            <v>Rückverteilungen von Abgaben und Steuern; z.B. CO2-Abgabe.
Die einzelnen Rückverteilungen sind durch Detailkonto zu trennen.</v>
          </cell>
        </row>
        <row r="535">
          <cell r="I535">
            <v>36991</v>
          </cell>
          <cell r="J535" t="str">
            <v>3699.1</v>
          </cell>
          <cell r="K535"/>
          <cell r="L535" t="str">
            <v>Rückverteilung CO2-Abgabe</v>
          </cell>
          <cell r="M535" t="str">
            <v>Dieses Konto betrifft den Bund.</v>
          </cell>
        </row>
        <row r="536">
          <cell r="I536">
            <v>369910</v>
          </cell>
          <cell r="J536"/>
          <cell r="K536" t="str">
            <v>3699.10</v>
          </cell>
          <cell r="L536" t="str">
            <v>Rückverteilung CO2-Abgabe</v>
          </cell>
          <cell r="M536" t="str">
            <v>Dieses Konto betrifft den Bund.</v>
          </cell>
        </row>
        <row r="537">
          <cell r="I537">
            <v>37</v>
          </cell>
          <cell r="J537">
            <v>37</v>
          </cell>
          <cell r="K537"/>
          <cell r="L537" t="str">
            <v>Durchlaufende Beiträge</v>
          </cell>
          <cell r="M537" t="str">
            <v>Durchlaufende Beiträge gibt das Gemeinwesen an Dritte weiter. Das Gemeinwesen hat diese Mittel von einem anderen Gemeinwesen erhalten.
Die Zugänge werden in Sachgruppe 47 und die Auszahlungen in Sachgruppe 37 erfasst.
Die Sachgruppen 37 und 47 müssen am</v>
          </cell>
        </row>
        <row r="538">
          <cell r="I538">
            <v>370</v>
          </cell>
          <cell r="J538">
            <v>370</v>
          </cell>
          <cell r="K538"/>
          <cell r="L538" t="str">
            <v>Durchlaufende Beiträge</v>
          </cell>
          <cell r="M538" t="str">
            <v xml:space="preserve"> </v>
          </cell>
        </row>
        <row r="539">
          <cell r="I539">
            <v>3700</v>
          </cell>
          <cell r="J539">
            <v>3700</v>
          </cell>
          <cell r="K539"/>
          <cell r="L539" t="str">
            <v>Bund</v>
          </cell>
          <cell r="M539" t="str">
            <v>Durchlaufende Beiträge von anderen Gemeinwesen oder Dritten, welche an den Bund weitergeleitet werden.</v>
          </cell>
        </row>
        <row r="540">
          <cell r="I540">
            <v>370000</v>
          </cell>
          <cell r="J540"/>
          <cell r="K540" t="str">
            <v>3700.00</v>
          </cell>
          <cell r="L540" t="str">
            <v>Durchlaufende Beiträge an den Bund</v>
          </cell>
          <cell r="M540" t="str">
            <v>Durchlaufende Beiträge von anderen Gemeinwesen oder Dritten, welche an den Bund weitergeleitet werden.</v>
          </cell>
        </row>
        <row r="541">
          <cell r="I541">
            <v>3701</v>
          </cell>
          <cell r="J541">
            <v>3701</v>
          </cell>
          <cell r="K541"/>
          <cell r="L541" t="str">
            <v>Kantone und Konkordate</v>
          </cell>
          <cell r="M541" t="str">
            <v>Durchlaufende Beiträge von anderen Gemeinwesen oder Dritten, welche an Kantone oder Konkordate weitergeleitet werden.</v>
          </cell>
        </row>
        <row r="542">
          <cell r="I542">
            <v>370100</v>
          </cell>
          <cell r="J542"/>
          <cell r="K542" t="str">
            <v>3701.00</v>
          </cell>
          <cell r="L542" t="str">
            <v>Durchlaufende Beiträge an Kanton und Konkordate</v>
          </cell>
          <cell r="M542" t="str">
            <v>Durchlaufende Beiträge von anderen Gemeinwesen oder Dritten, welche an Kanton oder Konkordate weitergeleitet werden.</v>
          </cell>
        </row>
        <row r="543">
          <cell r="I543">
            <v>3702</v>
          </cell>
          <cell r="J543">
            <v>3702</v>
          </cell>
          <cell r="K543"/>
          <cell r="L543" t="str">
            <v>Gemeinden und Gemeindezweckverbände</v>
          </cell>
          <cell r="M543" t="str">
            <v>Durchlaufende Beiträge von anderen Gemeinwesen oder Dritten, welche an Gemeinden oder Zweckverbände weitergeleitet werden.</v>
          </cell>
        </row>
        <row r="544">
          <cell r="I544">
            <v>370200</v>
          </cell>
          <cell r="J544"/>
          <cell r="K544" t="str">
            <v>3702.00</v>
          </cell>
          <cell r="L544" t="str">
            <v>Durchlaufende Beiträge an Gemeinden und Zweckverbände</v>
          </cell>
          <cell r="M544" t="str">
            <v>Durchlaufende Beiträge von anderen Gemeinwesen oder Dritten, welche an Gemeinden oder Zweckverbände weitergeleitet werden.</v>
          </cell>
        </row>
        <row r="545">
          <cell r="I545">
            <v>3703</v>
          </cell>
          <cell r="J545">
            <v>3703</v>
          </cell>
          <cell r="K545"/>
          <cell r="L545" t="str">
            <v>Öffentliche Sozialversicherungen</v>
          </cell>
          <cell r="M545" t="str">
            <v>Durchlaufende Beiträge von anderen Gemeinwesen oder Dritten, welche an Öffentliche Sozialversicherungen weitergeleitet werden.</v>
          </cell>
        </row>
        <row r="546">
          <cell r="I546">
            <v>370300</v>
          </cell>
          <cell r="J546"/>
          <cell r="K546" t="str">
            <v>3703.00</v>
          </cell>
          <cell r="L546" t="str">
            <v>Durchlaufende Beiträge an öffentliche Sozialversicherungen</v>
          </cell>
          <cell r="M546" t="str">
            <v>Durchlaufende Beiträge von anderen Gemeinwesen oder Dritten, welche an öffentliche Sozialversicherungen weitergeleitet werden.</v>
          </cell>
        </row>
        <row r="547">
          <cell r="I547">
            <v>3704</v>
          </cell>
          <cell r="J547">
            <v>3704</v>
          </cell>
          <cell r="K547"/>
          <cell r="L547" t="str">
            <v>Öffentliche Unternehmungen</v>
          </cell>
          <cell r="M547" t="str">
            <v>Durchlaufende Beiträge von anderen Gemeinwesen oder Dritten, welche an Öffentliche Unternehmungen weitergeleitet werden.</v>
          </cell>
        </row>
        <row r="548">
          <cell r="I548">
            <v>370400</v>
          </cell>
          <cell r="J548"/>
          <cell r="K548" t="str">
            <v>3704.00</v>
          </cell>
          <cell r="L548" t="str">
            <v>Durchlaufende Beiträge an öffentliche Unternehmungen</v>
          </cell>
          <cell r="M548" t="str">
            <v>Durchlaufende Beiträge von anderen Gemeinwesen oder Dritten, welche an öffentliche Unternehmungen weitergeleitet werden.</v>
          </cell>
        </row>
        <row r="549">
          <cell r="I549">
            <v>3705</v>
          </cell>
          <cell r="J549">
            <v>3705</v>
          </cell>
          <cell r="K549"/>
          <cell r="L549" t="str">
            <v>Private Unternehmungen</v>
          </cell>
          <cell r="M549" t="str">
            <v>Durchlaufende Beiträge von anderen Gemeinwesen oder Dritten, welche an Private Unternehmungen weitergeleitet werden.</v>
          </cell>
        </row>
        <row r="550">
          <cell r="I550">
            <v>370500</v>
          </cell>
          <cell r="J550"/>
          <cell r="K550" t="str">
            <v>3705.00</v>
          </cell>
          <cell r="L550" t="str">
            <v>Durchlaufende Beiträge an private Unternehmungen</v>
          </cell>
          <cell r="M550" t="str">
            <v>Durchlaufende Beiträge von anderen Gemeinwesen oder Dritten, welche an private Unternehmungen weitergeleitet werden.</v>
          </cell>
        </row>
        <row r="551">
          <cell r="I551">
            <v>3706</v>
          </cell>
          <cell r="J551">
            <v>3706</v>
          </cell>
          <cell r="K551"/>
          <cell r="L551" t="str">
            <v>Private Organisationen ohne Erwerbszweck</v>
          </cell>
          <cell r="M551" t="str">
            <v>Durchlaufende Beiträge von anderen Gemeinwesen oder Dritten, welche an Private Organisationen ohne Erwerbszweck weitergeleitet werden.</v>
          </cell>
        </row>
        <row r="552">
          <cell r="I552">
            <v>370600</v>
          </cell>
          <cell r="J552"/>
          <cell r="K552" t="str">
            <v>3706.00</v>
          </cell>
          <cell r="L552" t="str">
            <v>Durchlaufende Beiträge an private Organisationen ohne Erwerbszweck</v>
          </cell>
          <cell r="M552" t="str">
            <v>Durchlaufende Beiträge von anderen Gemeinwesen oder Dritten, welche an private Organisationen ohne Erwerbszweck weitergeleitet werden.</v>
          </cell>
        </row>
        <row r="553">
          <cell r="I553">
            <v>3707</v>
          </cell>
          <cell r="J553">
            <v>3707</v>
          </cell>
          <cell r="K553"/>
          <cell r="L553" t="str">
            <v>Private Haushalte</v>
          </cell>
          <cell r="M553" t="str">
            <v>Durchlaufende Beiträge von anderen Gemeinwesen oder Dritten, welche an Private Haushalte weitergeleitet werden.</v>
          </cell>
        </row>
        <row r="554">
          <cell r="I554">
            <v>370700</v>
          </cell>
          <cell r="J554"/>
          <cell r="K554" t="str">
            <v>3707.00</v>
          </cell>
          <cell r="L554" t="str">
            <v>Durchlaufende Beiträge an private Haushalte</v>
          </cell>
          <cell r="M554" t="str">
            <v>Durchlaufende Beiträge von anderen Gemeinwesen oder Dritten, welche an private Haushalte weitergeleitet werden.</v>
          </cell>
        </row>
        <row r="555">
          <cell r="I555">
            <v>3708</v>
          </cell>
          <cell r="J555">
            <v>3708</v>
          </cell>
          <cell r="K555"/>
          <cell r="L555" t="str">
            <v>Ausland</v>
          </cell>
          <cell r="M555" t="str">
            <v>Durchlaufende Beiträge von anderen Gemeinwesen oder Dritten, welche an Empfänger im Ausland weitergeleitet werden.</v>
          </cell>
        </row>
        <row r="556">
          <cell r="I556">
            <v>370800</v>
          </cell>
          <cell r="J556"/>
          <cell r="K556" t="str">
            <v>3708.00</v>
          </cell>
          <cell r="L556" t="str">
            <v>Durchlaufende Beiträge ins Ausland</v>
          </cell>
          <cell r="M556" t="str">
            <v>Durchlaufende Beiträge von anderen Gemeinwesen oder Dritten, welche an Empfänger im Ausland weitergeleitet werden.</v>
          </cell>
        </row>
        <row r="557">
          <cell r="I557">
            <v>38</v>
          </cell>
          <cell r="J557">
            <v>38</v>
          </cell>
          <cell r="K557"/>
          <cell r="L557" t="str">
            <v>Ausserordentlicher Aufwand</v>
          </cell>
          <cell r="M557" t="str">
            <v>Aufwand und Ertrag gelten als ausserordentlich, wenn mit ihnen in keiner Art und Weise gerechnet werden konnte und sie sich der Einflussnahme und Kontrolle entziehen oder sie nicht zum operativen Bereich gehören. Als ausserordentlicher Aufwand resp. ausse</v>
          </cell>
        </row>
        <row r="558">
          <cell r="I558">
            <v>380</v>
          </cell>
          <cell r="J558">
            <v>380</v>
          </cell>
          <cell r="K558"/>
          <cell r="L558" t="str">
            <v>Ausserordentlicher Personalaufwand</v>
          </cell>
          <cell r="M558" t="str">
            <v>Personalaufwand, mit dem in keiner Art und Weise gerechnet werden konnte und der sich der Einflussnahme und Kontrolle entzieht.</v>
          </cell>
        </row>
        <row r="559">
          <cell r="I559">
            <v>3800</v>
          </cell>
          <cell r="J559">
            <v>3800</v>
          </cell>
          <cell r="K559"/>
          <cell r="L559" t="str">
            <v>Ausserordentlicher Personalaufwand</v>
          </cell>
          <cell r="M559" t="str">
            <v>Ausserordentlicher Personalaufwand inkl. Arbeitgeber- und Sozialversicherungsbeiträge.</v>
          </cell>
        </row>
        <row r="560">
          <cell r="I560">
            <v>380000</v>
          </cell>
          <cell r="J560"/>
          <cell r="K560" t="str">
            <v>3800.00</v>
          </cell>
          <cell r="L560" t="str">
            <v>Ausserordentlicher Personalaufwand</v>
          </cell>
          <cell r="M560" t="str">
            <v>Ausserordentlicher Personalaufwand inkl. Arbeitgeber- und Sozialversicherungsbeiträge.</v>
          </cell>
        </row>
        <row r="561">
          <cell r="I561">
            <v>381</v>
          </cell>
          <cell r="J561">
            <v>381</v>
          </cell>
          <cell r="K561"/>
          <cell r="L561" t="str">
            <v>Ausserordentlicher Sach- und Betriebsaufwand</v>
          </cell>
          <cell r="M561" t="str">
            <v>Sach- und Betriebsaufwand, mit dem in keiner Art und Weise gerechnet werden konnte und der sich der Einflussnahme und Kontrolle entzieht.</v>
          </cell>
        </row>
        <row r="562">
          <cell r="I562">
            <v>3810</v>
          </cell>
          <cell r="J562">
            <v>3810</v>
          </cell>
          <cell r="K562"/>
          <cell r="L562" t="str">
            <v>Ausserordentlicher Sach- und Betriebsaufwand</v>
          </cell>
          <cell r="M562" t="str">
            <v>Geldflusswirksamer ausserordentlicher Sach- und Betriebsaufwand.</v>
          </cell>
        </row>
        <row r="563">
          <cell r="I563">
            <v>381000</v>
          </cell>
          <cell r="J563"/>
          <cell r="K563" t="str">
            <v>3810.00</v>
          </cell>
          <cell r="L563" t="str">
            <v>Ausserordentlicher Sach- und Betriebsaufwand</v>
          </cell>
          <cell r="M563" t="str">
            <v>Geldflusswirksamer ausserordentlicher Sach- und Betriebsaufwand.</v>
          </cell>
        </row>
        <row r="564">
          <cell r="I564">
            <v>3811</v>
          </cell>
          <cell r="J564">
            <v>3811</v>
          </cell>
          <cell r="K564"/>
          <cell r="L564" t="str">
            <v>Ausserordentlicher Sach- und Betriebsaufwand; Wertberichtigungen</v>
          </cell>
          <cell r="M564" t="str">
            <v>Buchmässiger ausserordentlicher Sach- und Betriebsaufwand.</v>
          </cell>
        </row>
        <row r="565">
          <cell r="I565">
            <v>381100</v>
          </cell>
          <cell r="J565"/>
          <cell r="K565" t="str">
            <v>3811.00</v>
          </cell>
          <cell r="L565" t="str">
            <v>Ausserordentlicher Sach- und Betriebsaufwand; Wertberichtigungen</v>
          </cell>
          <cell r="M565" t="str">
            <v>Buchmässiger ausserordentlicher Sach- und Betriebsaufwand.</v>
          </cell>
        </row>
        <row r="566">
          <cell r="I566">
            <v>383</v>
          </cell>
          <cell r="J566">
            <v>383</v>
          </cell>
          <cell r="K566"/>
          <cell r="L566" t="str">
            <v>Zusätzliche Abschreibungen</v>
          </cell>
          <cell r="M566" t="str">
            <v>Zusätzliche Abschreibungen auf Sachanlagen und immateriellen Anlagen des Verwaltungsvermögens sowie nicht zugeteilte zusätzliche Abschreibungen.</v>
          </cell>
        </row>
        <row r="567">
          <cell r="I567">
            <v>3830</v>
          </cell>
          <cell r="J567">
            <v>3830</v>
          </cell>
          <cell r="K567"/>
          <cell r="L567" t="str">
            <v>Zusätzliche Abschreibungen Sachanlagen VV</v>
          </cell>
          <cell r="M567" t="str">
            <v>Gegenkonto zu Sachgruppe 1480. Zusätzliche Abschreibungen auf der Sachgruppe 140 Sachanlagen VV.</v>
          </cell>
        </row>
        <row r="568">
          <cell r="I568">
            <v>38300</v>
          </cell>
          <cell r="J568" t="str">
            <v>3830.0</v>
          </cell>
          <cell r="K568"/>
          <cell r="L568" t="str">
            <v>Zusätzliche Abschreibungen Grundstücke VV</v>
          </cell>
          <cell r="M568" t="str">
            <v>Gegenkonto zu Sachgruppe 14800. Zusätzliche Abschreibungen auf der Sachgruppe 1400 Grundstücke VV.</v>
          </cell>
        </row>
        <row r="569">
          <cell r="I569">
            <v>383000</v>
          </cell>
          <cell r="J569"/>
          <cell r="K569" t="str">
            <v>3830.00</v>
          </cell>
          <cell r="L569" t="str">
            <v>Zusätzliche Abschreibungen Grundstücke VV allgemeiner Haushalt</v>
          </cell>
          <cell r="M569" t="str">
            <v>Gegenkonto zu Sachgruppe 14800. Zusätzliche Abschreibungen auf der Sachgruppe 1400 Grundstücke VV des allgemeinen Haushalts.</v>
          </cell>
        </row>
        <row r="570">
          <cell r="I570">
            <v>383001</v>
          </cell>
          <cell r="J570"/>
          <cell r="K570" t="str">
            <v>3830.01</v>
          </cell>
          <cell r="L570" t="str">
            <v>Zusätzliche Abschreibungen Grundstücke VV spezialfinanzierte Gemeindebetriebe</v>
          </cell>
          <cell r="M570" t="str">
            <v>Gegenkonto zu Sachgruppe 14800. Zusätzliche Abschreibungen auf der Sachgruppe 1400 Grundstücke VV von spezialfinanzierten Gemeindebetrieben.</v>
          </cell>
        </row>
        <row r="571">
          <cell r="I571">
            <v>38301</v>
          </cell>
          <cell r="J571" t="str">
            <v>3830.1</v>
          </cell>
          <cell r="K571"/>
          <cell r="L571" t="str">
            <v>Zusätzliche Abschreibungen Strassen / Verkehrswege VV</v>
          </cell>
          <cell r="M571" t="str">
            <v>Gegenkonto zu Sachgruppe 14801. Zusätzliche Abschreibungen auf der Sachgruppe 1401 Strassen / Verkehrswege VV.</v>
          </cell>
        </row>
        <row r="572">
          <cell r="I572">
            <v>383010</v>
          </cell>
          <cell r="J572"/>
          <cell r="K572" t="str">
            <v>3830.10</v>
          </cell>
          <cell r="L572" t="str">
            <v>Zusätzliche Abschreibungen Strassen / Verkehrswege VV allgemeiner Haushalt</v>
          </cell>
          <cell r="M572" t="str">
            <v>Gegenkonto zu Sachgruppe 14801. Zusätzliche Abschreibungen auf der Sachgruppe 1401 Strassen / Verkehrswege VV des allgemeinen Haushalts.</v>
          </cell>
        </row>
        <row r="573">
          <cell r="I573">
            <v>38302</v>
          </cell>
          <cell r="J573" t="str">
            <v>3830.2</v>
          </cell>
          <cell r="K573"/>
          <cell r="L573" t="str">
            <v>Zusätzliche Abschreibungen Wasserbau VV</v>
          </cell>
          <cell r="M573" t="str">
            <v>Gegenkonto zu Sachgruppe 14802. Zusätzliche Abschreibungen auf der Sachgruppe 1402 Wasserbau VV.</v>
          </cell>
        </row>
        <row r="574">
          <cell r="I574">
            <v>383020</v>
          </cell>
          <cell r="J574"/>
          <cell r="K574" t="str">
            <v>3830.20</v>
          </cell>
          <cell r="L574" t="str">
            <v>Zusätzliche Abschreibungen Wasserbau VV allgemeiner Haushalt</v>
          </cell>
          <cell r="M574" t="str">
            <v>Gegenkonto zu Sachgruppe 14802. Zusätzliche Abschreibungen auf der Sachgruppe 1402 Wasserbau VV des allgemeinen Haushalts.</v>
          </cell>
        </row>
        <row r="575">
          <cell r="I575">
            <v>38303</v>
          </cell>
          <cell r="J575" t="str">
            <v>3830.3</v>
          </cell>
          <cell r="K575"/>
          <cell r="L575" t="str">
            <v>Zusätzliche Abschreibungen übrige Tiefbauten VV</v>
          </cell>
          <cell r="M575" t="str">
            <v>Gegenkonto zu Sachgruppe 14803. Zusätzliche Abschreibungen auf der Sachgruppe 1403 Übrige Tiefbauten VV.</v>
          </cell>
        </row>
        <row r="576">
          <cell r="I576">
            <v>383030</v>
          </cell>
          <cell r="J576"/>
          <cell r="K576" t="str">
            <v>3830.30</v>
          </cell>
          <cell r="L576" t="str">
            <v>Zusätzliche Abschreibungen übrige Tiefbauten VV allgemeiner Haushalt</v>
          </cell>
          <cell r="M576" t="str">
            <v>Gegenkonto zu Sachgruppe 14803. Zusätzliche Abschreibungen auf der Sachgruppe 1403 Übrige Tiefbauten VV des allgemeinen Haushalts.</v>
          </cell>
        </row>
        <row r="577">
          <cell r="I577">
            <v>383031</v>
          </cell>
          <cell r="J577"/>
          <cell r="K577" t="str">
            <v>3830.31</v>
          </cell>
          <cell r="L577" t="str">
            <v>Zusätzliche Abschreibungen übrige Tiefbauten VV spezialfinanzierte Gemeindebetriebe</v>
          </cell>
          <cell r="M577" t="str">
            <v>Gegenkonto zu Sachgruppe 14803. Zusätzliche Abschreibungen auf der Sachgruppe 1403 Übrige Tiefbauten VV von spezialfinanzierten Gemeindebetrieben.</v>
          </cell>
        </row>
        <row r="578">
          <cell r="I578">
            <v>38304</v>
          </cell>
          <cell r="J578" t="str">
            <v>3830.4</v>
          </cell>
          <cell r="K578"/>
          <cell r="L578" t="str">
            <v>Zusätzliche Abschreibungen Hochbauten VV</v>
          </cell>
          <cell r="M578" t="str">
            <v>Gegenkonto zu Sachgruppe 14804. Zusätzliche Abschreibungen auf der Sachgruppe 1404 Hochbauten VV.</v>
          </cell>
        </row>
        <row r="579">
          <cell r="I579">
            <v>383040</v>
          </cell>
          <cell r="J579"/>
          <cell r="K579" t="str">
            <v>3830.40</v>
          </cell>
          <cell r="L579" t="str">
            <v>Zusätzliche Abschreibungen Hochbauten VV allgemeiner Haushalt</v>
          </cell>
          <cell r="M579" t="str">
            <v>Gegenkonto zu Sachgruppe 14804. Zusätzliche Abschreibungen auf der Sachgruppe 1404 Hochbauten VV des allgemeinen Haushalts.</v>
          </cell>
        </row>
        <row r="580">
          <cell r="I580">
            <v>383041</v>
          </cell>
          <cell r="J580"/>
          <cell r="K580" t="str">
            <v>3830.41</v>
          </cell>
          <cell r="L580" t="str">
            <v>Zusätzliche Abschreibungen Hochbauten VV spezialfinanzierte Gemeindebetriebe</v>
          </cell>
          <cell r="M580" t="str">
            <v>Gegenkonto zu Sachgruppe 14804. Zusätzliche Abschreibungen auf der Sachgruppe 1404 Hochbauten VV von spezialfinanzierten Gemeindebetrieben.</v>
          </cell>
        </row>
        <row r="581">
          <cell r="I581">
            <v>38305</v>
          </cell>
          <cell r="J581" t="str">
            <v>3830.5</v>
          </cell>
          <cell r="K581"/>
          <cell r="L581" t="str">
            <v>Zusätzliche Abschreibungen Waldungen VV</v>
          </cell>
          <cell r="M581" t="str">
            <v>Gegenkonto zu Sachgruppe 14805. Zusätzliche Abschreibungen auf der Sachgruppe 1405 Waldungen VV.</v>
          </cell>
        </row>
        <row r="582">
          <cell r="I582">
            <v>383050</v>
          </cell>
          <cell r="J582"/>
          <cell r="K582" t="str">
            <v>3830.50</v>
          </cell>
          <cell r="L582" t="str">
            <v>Zusätzliche Abschreibungen Waldungen VV allgemeiner Haushalt</v>
          </cell>
          <cell r="M582" t="str">
            <v>Gegenkonto zu Sachgruppe 14805. Zusätzliche Abschreibungen auf der Sachgruppe 1405 Waldungen VV des allgemeinen Haushalts.</v>
          </cell>
        </row>
        <row r="583">
          <cell r="I583">
            <v>38306</v>
          </cell>
          <cell r="J583" t="str">
            <v>3830.6</v>
          </cell>
          <cell r="K583"/>
          <cell r="L583" t="str">
            <v>Zusätzliche Abschreibungen Mobilien VV</v>
          </cell>
          <cell r="M583" t="str">
            <v>Gegenkonto zu Sachgruppe 14806. Zusätzliche Abschreibungen auf der Sachgruppe 1406 Mobilien VV.</v>
          </cell>
        </row>
        <row r="584">
          <cell r="I584">
            <v>383060</v>
          </cell>
          <cell r="J584"/>
          <cell r="K584" t="str">
            <v>3830.60</v>
          </cell>
          <cell r="L584" t="str">
            <v>Zusätzliche Abschreibungen Mobilien VV allgemeiner Haushalt</v>
          </cell>
          <cell r="M584" t="str">
            <v>Gegenkonto zu Sachgruppe 14806. Zusätzliche Abschreibungen auf der Sachgruppe 1406 Mobilien VV des allgemeinen Haushalts.</v>
          </cell>
        </row>
        <row r="585">
          <cell r="I585">
            <v>383061</v>
          </cell>
          <cell r="J585"/>
          <cell r="K585" t="str">
            <v>3830.61</v>
          </cell>
          <cell r="L585" t="str">
            <v>Zusätzliche Abschreibungen Mobilien VV spezialfinanzierte Gemeindebetriebe</v>
          </cell>
          <cell r="M585" t="str">
            <v>Gegenkonto zu Sachgruppe 14806. Zusätzliche Abschreibungen auf der Sachgruppe 1406 Mobilien VV von spezialfinanzierten Gemeindebetrieben.</v>
          </cell>
        </row>
        <row r="586">
          <cell r="I586">
            <v>38309</v>
          </cell>
          <cell r="J586" t="str">
            <v>3830.9</v>
          </cell>
          <cell r="K586"/>
          <cell r="L586" t="str">
            <v>Zusätzliche Abschreibungen übrige Sachanlagen VV</v>
          </cell>
          <cell r="M586" t="str">
            <v>Gegenkonto zu Sachgruppe 14809. Zusätzliche Abschreibungen auf der Sachgruppe 1409 Übrige Sachanlagen VV.</v>
          </cell>
        </row>
        <row r="587">
          <cell r="I587">
            <v>383090</v>
          </cell>
          <cell r="J587"/>
          <cell r="K587" t="str">
            <v>3830.90</v>
          </cell>
          <cell r="L587" t="str">
            <v>Zusätzliche Abschreibungen übrige Sachanlagen VV allgemeiner Haushalt</v>
          </cell>
          <cell r="M587" t="str">
            <v>Gegenkonto zu Sachgruppe 14809. Zusätzliche Abschreibungen auf der Sachgruppe 1409 Übrige Sachanlagen VV des allgemeinen Haushalts.</v>
          </cell>
        </row>
        <row r="588">
          <cell r="I588">
            <v>383091</v>
          </cell>
          <cell r="J588"/>
          <cell r="K588" t="str">
            <v>3830.91</v>
          </cell>
          <cell r="L588" t="str">
            <v>Zusätzliche Abschreibungen übrige Sachanlagen VV spezialfinanzierte Gemeindebetriebe</v>
          </cell>
          <cell r="M588" t="str">
            <v>Gegenkonto zu Sachgruppe 14809. Zusätzliche Abschreibungen auf der Sachgruppe 1409 Übrige Sachanlagen VV von spezialfinanzierten Gemeindebetrieben.</v>
          </cell>
        </row>
        <row r="589">
          <cell r="I589">
            <v>3832</v>
          </cell>
          <cell r="J589">
            <v>3832</v>
          </cell>
          <cell r="K589"/>
          <cell r="L589" t="str">
            <v>Zusätzliche Abschreibungen Immaterielle Anlagen VV</v>
          </cell>
          <cell r="M589" t="str">
            <v>Gegenkonto zu Sachgruppe 1482. Zusätzliche Abschreibungen auf der Sachgruppe 142 Immaterielle Anlagen VV.</v>
          </cell>
        </row>
        <row r="590">
          <cell r="I590">
            <v>38320</v>
          </cell>
          <cell r="J590" t="str">
            <v>3832.0</v>
          </cell>
          <cell r="K590"/>
          <cell r="L590" t="str">
            <v>Zusätzliche Abschreibungen Software</v>
          </cell>
          <cell r="M590" t="str">
            <v>Gegenkonto zu Sachgruppe 14820. Zusätzliche Abschreibungen auf der Sachgruppe 1420 Software VV.</v>
          </cell>
        </row>
        <row r="591">
          <cell r="I591">
            <v>383200</v>
          </cell>
          <cell r="J591"/>
          <cell r="K591" t="str">
            <v>3832.00</v>
          </cell>
          <cell r="L591" t="str">
            <v>Zusätzliche Abschreibungen Software allgemeiner Haushalt</v>
          </cell>
          <cell r="M591" t="str">
            <v>Gegenkonto zu Sachgruppe 14820. Zusätzliche Abschreibungen auf der Sachgruppe 1420 Software VV des allgemeinen Haushalts.</v>
          </cell>
        </row>
        <row r="592">
          <cell r="I592">
            <v>383201</v>
          </cell>
          <cell r="J592"/>
          <cell r="K592" t="str">
            <v>3832.01</v>
          </cell>
          <cell r="L592" t="str">
            <v>Zusätzliche Abschreibungen Software spezialfinanzierte Gemeindebetriebe</v>
          </cell>
          <cell r="M592" t="str">
            <v>Gegenkonto zu Sachgruppe 14820. Zusätzliche Abschreibungen auf der Sachgruppe 1420 Software VV von spezialfinanzierten Gemeindebetrieben.</v>
          </cell>
        </row>
        <row r="593">
          <cell r="I593">
            <v>38321</v>
          </cell>
          <cell r="J593" t="str">
            <v>3832.1</v>
          </cell>
          <cell r="K593"/>
          <cell r="L593" t="str">
            <v>Zusätzliche Abschreibungen Lizenzen, Nutzungsrechte, Markenrechte</v>
          </cell>
          <cell r="M593" t="str">
            <v>Gegenkonto zu Sachgruppe 14821. Zusätzliche Abschreibungen auf der Sachgruppe 1421 Lizenzen, Nutzungsrechte, Markenrechte VV.</v>
          </cell>
        </row>
        <row r="594">
          <cell r="I594">
            <v>383210</v>
          </cell>
          <cell r="J594"/>
          <cell r="K594" t="str">
            <v>3832.10</v>
          </cell>
          <cell r="L594" t="str">
            <v>Zusätzliche Abschreibungen Lizenzen, Nutzungsrechte, Markenrechte allgemeiner Haushalt</v>
          </cell>
          <cell r="M594" t="str">
            <v>Gegenkonto zu Sachgruppe 14821. Zusätzliche Abschreibungen auf der Sachgruppe 1421 Lizenzen, Nutzungsrechte, Markenrechte VV des allgemeinen Haushalts.</v>
          </cell>
        </row>
        <row r="595">
          <cell r="I595">
            <v>383211</v>
          </cell>
          <cell r="J595"/>
          <cell r="K595" t="str">
            <v>3832.11</v>
          </cell>
          <cell r="L595" t="str">
            <v>Zusätzliche Abschreibungen Lizenzen, Nutzungsrechte, Markenrechte spezialfinanzierte Gemeindebetriebe</v>
          </cell>
          <cell r="M595" t="str">
            <v>Gegenkonto zu Sachgruppe 14821. Zusätzliche Abschreibungen auf der Sachgruppe 1421 Lizenzen, Nutzungsrechte, Markenrechte VV von spezialfinanzierten Gemeindebetrieben.</v>
          </cell>
        </row>
        <row r="596">
          <cell r="I596">
            <v>38329</v>
          </cell>
          <cell r="J596" t="str">
            <v>3832.9</v>
          </cell>
          <cell r="K596"/>
          <cell r="L596" t="str">
            <v>Zusätzliche Abschreibungen übrige immaterielle Anlagen</v>
          </cell>
          <cell r="M596" t="str">
            <v>Gegenkonto zu Sachgruppe 14829. Zusätzliche Abschreibungen auf der Sachgruppe 1429 Übrige immaterielle Anlagen VV.</v>
          </cell>
        </row>
        <row r="597">
          <cell r="I597">
            <v>383290</v>
          </cell>
          <cell r="J597"/>
          <cell r="K597" t="str">
            <v>3832.90</v>
          </cell>
          <cell r="L597" t="str">
            <v>Zusätzliche Abschreibungen übrige immaterielle Anlagen allgemeiner Haushalt</v>
          </cell>
          <cell r="M597" t="str">
            <v>Gegenkonto zu Sachgruppe 14829. Zusätzliche Abschreibungen auf der Sachgruppe 1429 Übrige immaterielle Anlagen VV des allgemeinen Haushalts.</v>
          </cell>
        </row>
        <row r="598">
          <cell r="I598">
            <v>383291</v>
          </cell>
          <cell r="J598"/>
          <cell r="K598" t="str">
            <v>3832.91</v>
          </cell>
          <cell r="L598" t="str">
            <v>Zusätzliche Abschreibungen übrige immaterielle Anlagen spezialfinanzierte Gemeindebetriebe</v>
          </cell>
          <cell r="M598" t="str">
            <v>Gegenkonto zu Sachgruppe 14829. Zusätzliche Abschreibungen auf der Sachgruppe 1429 Übrige immaterielle Anlagen VV von spezialfinanzierten Gemeindebetrieben.</v>
          </cell>
        </row>
        <row r="599">
          <cell r="I599">
            <v>3839</v>
          </cell>
          <cell r="J599">
            <v>3839</v>
          </cell>
          <cell r="K599"/>
          <cell r="L599" t="str">
            <v>Zusätzliche Abschreibungen VV, nicht zugeteilt</v>
          </cell>
          <cell r="M599" t="str">
            <v>Gegenkonto zu Sachgruppe 1489. Zusätzliche Abschreibungen, die nicht einer Sachgruppe zugeteilt werden.</v>
          </cell>
        </row>
        <row r="600">
          <cell r="I600">
            <v>383900</v>
          </cell>
          <cell r="J600"/>
          <cell r="K600" t="str">
            <v>3839.00</v>
          </cell>
          <cell r="L600" t="str">
            <v>Zusätzliche Abschreibungen VV allgemeiner Haushalt, nicht zugeteilt</v>
          </cell>
          <cell r="M600" t="str">
            <v>Gegenkonto zu Sachgruppe 14890. Zusätzliche Abschreibungen auf dem Verwaltungsvermögen des allgemeinen Haushalts, die nicht einer Sachgruppe zugeteilt werden.</v>
          </cell>
        </row>
        <row r="601">
          <cell r="I601">
            <v>383901</v>
          </cell>
          <cell r="J601"/>
          <cell r="K601" t="str">
            <v>3839.01</v>
          </cell>
          <cell r="L601" t="str">
            <v>Zusätzliche Abschreibungen VV spezialfinanzierte Gemeindebetriebe, nicht zugeteilt</v>
          </cell>
          <cell r="M601" t="str">
            <v>Gegenkonto zu Sachgruppe 14890. Zusätzliche Abschreibungen auf dem Verwaltungsvermögen von spezialfinanzierten Gemeindebetrieben, die nicht einer Sachgruppe zugeteilt werden.</v>
          </cell>
        </row>
        <row r="602">
          <cell r="I602">
            <v>384</v>
          </cell>
          <cell r="J602">
            <v>384</v>
          </cell>
          <cell r="K602"/>
          <cell r="L602" t="str">
            <v>Ausserordentlicher Finanzaufwand</v>
          </cell>
          <cell r="M602" t="str">
            <v>Finanzaufwand, mit dem in keiner Art und Weise gerechnet werden konnte und der sich der Einflussnahme und Kontrolle entzieht oder nicht zum operativen Bereich gehört.</v>
          </cell>
        </row>
        <row r="603">
          <cell r="I603">
            <v>3840</v>
          </cell>
          <cell r="J603">
            <v>3840</v>
          </cell>
          <cell r="K603"/>
          <cell r="L603" t="str">
            <v>Ausserordentlicher Finanzaufwand</v>
          </cell>
          <cell r="M603" t="str">
            <v>Geldflusswirksamer ausserordentlicher Finanzaufwand.</v>
          </cell>
        </row>
        <row r="604">
          <cell r="I604">
            <v>384000</v>
          </cell>
          <cell r="J604"/>
          <cell r="K604" t="str">
            <v>3840.00</v>
          </cell>
          <cell r="L604" t="str">
            <v>Ausserordentlicher Finanzaufwand</v>
          </cell>
          <cell r="M604" t="str">
            <v>Geldflusswirksamer ausserordentlicher Finanzaufwand.</v>
          </cell>
        </row>
        <row r="605">
          <cell r="I605">
            <v>3841</v>
          </cell>
          <cell r="J605">
            <v>3841</v>
          </cell>
          <cell r="K605"/>
          <cell r="L605" t="str">
            <v>Ausserordentlicher Finanzaufwand, a.o. Wertberichtigungen</v>
          </cell>
          <cell r="M605" t="str">
            <v>Buchmässiger ausserordentlicher Finanzaufwand.</v>
          </cell>
        </row>
        <row r="606">
          <cell r="I606">
            <v>384100</v>
          </cell>
          <cell r="J606"/>
          <cell r="K606" t="str">
            <v>3841.00</v>
          </cell>
          <cell r="L606" t="str">
            <v>Ausserordentlicher Finanzaufwand, a.o. Wertberichtigungen</v>
          </cell>
          <cell r="M606" t="str">
            <v>Buchmässiger ausserordentlicher Finanzaufwand.</v>
          </cell>
        </row>
        <row r="607">
          <cell r="I607">
            <v>386</v>
          </cell>
          <cell r="J607">
            <v>386</v>
          </cell>
          <cell r="K607"/>
          <cell r="L607" t="str">
            <v>Ausserordentlicher Transferaufwand</v>
          </cell>
          <cell r="M607" t="str">
            <v>Transferaufwand, mit dem in keiner Art und Weise gerechnet werden konnte und der sich der Einflussnahme und Kontrolle entzieht oder nicht zum operativen Bereich gehört.
Ausserordentlicher Transferaufwand wird immer als Geldfluss betrachtet.</v>
          </cell>
        </row>
        <row r="608">
          <cell r="I608">
            <v>3860</v>
          </cell>
          <cell r="J608">
            <v>3860</v>
          </cell>
          <cell r="K608"/>
          <cell r="L608" t="str">
            <v>Ausserordentlicher Transferaufwand; Bund</v>
          </cell>
          <cell r="M608" t="str">
            <v>Ausserordentlicher Transferaufwand an den Bund.</v>
          </cell>
        </row>
        <row r="609">
          <cell r="I609">
            <v>386000</v>
          </cell>
          <cell r="J609"/>
          <cell r="K609" t="str">
            <v>3860.00</v>
          </cell>
          <cell r="L609" t="str">
            <v>Ausserordentlicher Transferaufwand an Bund</v>
          </cell>
          <cell r="M609" t="str">
            <v>Ausserordentlicher Transferaufwand an den Bund.</v>
          </cell>
        </row>
        <row r="610">
          <cell r="I610">
            <v>3861</v>
          </cell>
          <cell r="J610">
            <v>3861</v>
          </cell>
          <cell r="K610"/>
          <cell r="L610" t="str">
            <v>Ausserordentlicher Transferaufwand; Kantone</v>
          </cell>
          <cell r="M610" t="str">
            <v>Ausserordentlicher Transferaufwand an Kantone oder Konkordate.</v>
          </cell>
        </row>
        <row r="611">
          <cell r="I611">
            <v>386100</v>
          </cell>
          <cell r="J611"/>
          <cell r="K611" t="str">
            <v>3861.00</v>
          </cell>
          <cell r="L611" t="str">
            <v>Ausserordentlicher Transferaufwand an Kanton</v>
          </cell>
          <cell r="M611" t="str">
            <v>Ausserordentlicher Transferaufwand an Kanton oder Konkordate.</v>
          </cell>
        </row>
        <row r="612">
          <cell r="I612">
            <v>3862</v>
          </cell>
          <cell r="J612">
            <v>3862</v>
          </cell>
          <cell r="K612"/>
          <cell r="L612" t="str">
            <v>Ausserordentlicher Transferaufwand; Gemeinden</v>
          </cell>
          <cell r="M612" t="str">
            <v>Ausserordentlicher Transferaufwand an Gemeinden oder Zweckverbände.</v>
          </cell>
        </row>
        <row r="613">
          <cell r="I613">
            <v>386200</v>
          </cell>
          <cell r="J613"/>
          <cell r="K613" t="str">
            <v>3862.00</v>
          </cell>
          <cell r="L613" t="str">
            <v>Ausserordentlicher Transferaufwand an Gemeinden und Zweckverbände</v>
          </cell>
          <cell r="M613" t="str">
            <v>Ausserordentlicher Transferaufwand an Gemeinden oder Zweckverbände.</v>
          </cell>
        </row>
        <row r="614">
          <cell r="I614">
            <v>3863</v>
          </cell>
          <cell r="J614">
            <v>3863</v>
          </cell>
          <cell r="K614"/>
          <cell r="L614" t="str">
            <v>Ausserordentlicher Transferaufwand; öffentliche Sozialversicherungen</v>
          </cell>
          <cell r="M614" t="str">
            <v>Ausserordentlicher Transferaufwand an öffentliche Sozialversicherungen.</v>
          </cell>
        </row>
        <row r="615">
          <cell r="I615">
            <v>386300</v>
          </cell>
          <cell r="J615"/>
          <cell r="K615" t="str">
            <v>3863.00</v>
          </cell>
          <cell r="L615" t="str">
            <v>Ausserordentlicher Transferaufwand an öffentliche Sozialversicherungen</v>
          </cell>
          <cell r="M615" t="str">
            <v>Ausserordentlicher Transferaufwand an öffentliche Sozialversicherungen.</v>
          </cell>
        </row>
        <row r="616">
          <cell r="I616">
            <v>3864</v>
          </cell>
          <cell r="J616">
            <v>3864</v>
          </cell>
          <cell r="K616"/>
          <cell r="L616" t="str">
            <v>Ausserordentlicher Transferaufwand; öffentliche Unternehmungen</v>
          </cell>
          <cell r="M616" t="str">
            <v>Ausserordentlicher Transferaufwand an öffentliche Unternehmungen.</v>
          </cell>
        </row>
        <row r="617">
          <cell r="I617">
            <v>386400</v>
          </cell>
          <cell r="J617"/>
          <cell r="K617" t="str">
            <v>3864.00</v>
          </cell>
          <cell r="L617" t="str">
            <v>Ausserordentlicher Transferaufwand an öffentliche Unternehmungen</v>
          </cell>
          <cell r="M617" t="str">
            <v>Ausserordentlicher Transferaufwand an öffentliche Unternehmungen.</v>
          </cell>
        </row>
        <row r="618">
          <cell r="I618">
            <v>3865</v>
          </cell>
          <cell r="J618">
            <v>3865</v>
          </cell>
          <cell r="K618"/>
          <cell r="L618" t="str">
            <v>Ausserordentlicher Transferaufwand; private Unternehmungen</v>
          </cell>
          <cell r="M618" t="str">
            <v>Ausserordentlicher Transferaufwand an private Unternehmungen.</v>
          </cell>
        </row>
        <row r="619">
          <cell r="I619">
            <v>386500</v>
          </cell>
          <cell r="J619"/>
          <cell r="K619" t="str">
            <v>3865.00</v>
          </cell>
          <cell r="L619" t="str">
            <v>Ausserordentlicher Transferaufwand an private Unternehmungen</v>
          </cell>
          <cell r="M619" t="str">
            <v>Ausserordentlicher Transferaufwand an private Unternehmungen.</v>
          </cell>
        </row>
        <row r="620">
          <cell r="I620">
            <v>3866</v>
          </cell>
          <cell r="J620">
            <v>3866</v>
          </cell>
          <cell r="K620"/>
          <cell r="L620" t="str">
            <v>Ausserordentlicher Transferaufwand; private Organisationen ohne Erwerbszweck</v>
          </cell>
          <cell r="M620" t="str">
            <v>Ausserordentlicher Transferaufwand an private Organisationen ohne Erwerbszweck.</v>
          </cell>
        </row>
        <row r="621">
          <cell r="I621">
            <v>386600</v>
          </cell>
          <cell r="J621"/>
          <cell r="K621" t="str">
            <v>3866.00</v>
          </cell>
          <cell r="L621" t="str">
            <v>Ausserordentlicher Transferaufwand an private Organisationen ohne Erwerbszweck</v>
          </cell>
          <cell r="M621" t="str">
            <v>Ausserordentlicher Transferaufwand an private Organisationen ohne Erwerbszweck.</v>
          </cell>
        </row>
        <row r="622">
          <cell r="I622">
            <v>3867</v>
          </cell>
          <cell r="J622">
            <v>3867</v>
          </cell>
          <cell r="K622"/>
          <cell r="L622" t="str">
            <v>Ausserordentlicher Transferaufwand; private Haushalte</v>
          </cell>
          <cell r="M622" t="str">
            <v>Ausserordentlicher Transferaufwand an private Haushalte.</v>
          </cell>
        </row>
        <row r="623">
          <cell r="I623">
            <v>386700</v>
          </cell>
          <cell r="J623"/>
          <cell r="K623" t="str">
            <v>3867.00</v>
          </cell>
          <cell r="L623" t="str">
            <v>Ausserordentlicher Transferaufwand an private Haushalte</v>
          </cell>
          <cell r="M623" t="str">
            <v>Ausserordentlicher Transferaufwand an private Haushalte.</v>
          </cell>
        </row>
        <row r="624">
          <cell r="I624">
            <v>3868</v>
          </cell>
          <cell r="J624">
            <v>3868</v>
          </cell>
          <cell r="K624"/>
          <cell r="L624" t="str">
            <v>Ausserordentlicher Transferaufwand; Ausland</v>
          </cell>
          <cell r="M624" t="str">
            <v>Ausserordentlicher Transferaufwand an Empfänger im Ausland.</v>
          </cell>
        </row>
        <row r="625">
          <cell r="I625">
            <v>386800</v>
          </cell>
          <cell r="J625"/>
          <cell r="K625" t="str">
            <v>3868.00</v>
          </cell>
          <cell r="L625" t="str">
            <v>Ausserordentlicher Transferaufwand an das Ausland</v>
          </cell>
          <cell r="M625" t="str">
            <v>Ausserordentlicher Transferaufwand an Empfänger im Ausland.</v>
          </cell>
        </row>
        <row r="626">
          <cell r="I626">
            <v>387</v>
          </cell>
          <cell r="J626">
            <v>387</v>
          </cell>
          <cell r="K626"/>
          <cell r="L626" t="str">
            <v>Ausserordentlicher Transferaufwand; zusätzliche Abschreibungen auf Darlehen, Beteiligungen und Investitionsbeiträgen</v>
          </cell>
          <cell r="M626" t="str">
            <v>Zusätzliche Abschreibungen auf Sachgruppen 144 Darlehen, 145 Beteiligungen und Grundkapitalien, 146 Investitionsbeiträge.</v>
          </cell>
        </row>
        <row r="627">
          <cell r="I627">
            <v>3874</v>
          </cell>
          <cell r="J627">
            <v>3874</v>
          </cell>
          <cell r="K627"/>
          <cell r="L627" t="str">
            <v>Zusätzliche Abschreibungen auf Darlehen VV</v>
          </cell>
          <cell r="M627" t="str">
            <v>Gegenkonto zu Sachgruppe 1484. Zusätzliche Abschreibungen auf der Sachgruppe 144 Darlehen VV.</v>
          </cell>
        </row>
        <row r="628">
          <cell r="I628">
            <v>38740</v>
          </cell>
          <cell r="J628" t="str">
            <v>3874.0</v>
          </cell>
          <cell r="K628"/>
          <cell r="L628" t="str">
            <v>Zusätzliche Abschreibungen Darlehen VV an Bund</v>
          </cell>
          <cell r="M628" t="str">
            <v>Gegenkonto zu Sachgruppe 14840. Zusätzliche Abschreibungen auf der Sachgruppe 1440 Darlehen VV an Bund.</v>
          </cell>
        </row>
        <row r="629">
          <cell r="I629">
            <v>387400</v>
          </cell>
          <cell r="J629"/>
          <cell r="K629" t="str">
            <v>3874.00</v>
          </cell>
          <cell r="L629" t="str">
            <v>Zusätzliche Abschreibungen Darlehen VV allgemeiner Haushalt an Bund</v>
          </cell>
          <cell r="M629" t="str">
            <v>Gegenkonto zu Sachgruppe 14840. Zusätzliche Abschreibungen auf der Sachgruppe 1440 Darlehen VV des allgemeinen Haushalts an Bund.</v>
          </cell>
        </row>
        <row r="630">
          <cell r="I630">
            <v>387401</v>
          </cell>
          <cell r="J630"/>
          <cell r="K630" t="str">
            <v>3874.01</v>
          </cell>
          <cell r="L630" t="str">
            <v>Zusätzliche Abschreibungen Darlehen VV spezialfinanzierte Gemeindebetriebe an Bund</v>
          </cell>
          <cell r="M630" t="str">
            <v>Gegenkonto zu Sachgruppe 14840. Zusätzliche Abschreibungen auf der Sachgruppe 1440 Darlehen VV von spezialfinanzierten Gemeindebetrieben an Bund.</v>
          </cell>
        </row>
        <row r="631">
          <cell r="I631">
            <v>38741</v>
          </cell>
          <cell r="J631" t="str">
            <v>3874.1</v>
          </cell>
          <cell r="K631"/>
          <cell r="L631" t="str">
            <v>Zusätzliche Abschreibungen Darlehen VV an Kanton und Konkordate</v>
          </cell>
          <cell r="M631" t="str">
            <v>Gegenkonto zu Sachgruppe 14841. Zusätzliche Abschreibungen auf der Sachgruppe 1441 Darlehen VV an Kanton und Konkordate.</v>
          </cell>
        </row>
        <row r="632">
          <cell r="I632">
            <v>387410</v>
          </cell>
          <cell r="J632"/>
          <cell r="K632" t="str">
            <v>3874.10</v>
          </cell>
          <cell r="L632" t="str">
            <v>Zusätzliche Abschreibungen Darlehen VV allgemeiner Haushalt an Kanton und Konkordate</v>
          </cell>
          <cell r="M632" t="str">
            <v>Gegenkonto zu Sachgruppe 14841. Zusätzliche Abschreibungen auf der Sachgruppe 1441 Darlehen VV des allgemeinen Haushalts an Kanton und Konkordate.</v>
          </cell>
        </row>
        <row r="633">
          <cell r="I633">
            <v>387411</v>
          </cell>
          <cell r="J633"/>
          <cell r="K633" t="str">
            <v>3874.11</v>
          </cell>
          <cell r="L633" t="str">
            <v>Zusätzliche Abschreibungen Darlehen VV spezialfinanzierte Gemeindebetriebe an Kanton und Konkordate</v>
          </cell>
          <cell r="M633" t="str">
            <v>Gegenkonto zu Sachgruppe 14841. Zusätzliche Abschreibungen auf der Sachgruppe 1441 Darlehen VV von spezialfinanzierten Gemeindebetrieben an Kanton und Konkordate.</v>
          </cell>
        </row>
        <row r="634">
          <cell r="I634">
            <v>38742</v>
          </cell>
          <cell r="J634" t="str">
            <v>3874.2</v>
          </cell>
          <cell r="K634"/>
          <cell r="L634" t="str">
            <v>Zusätzliche Abschreibungen Darlehen VV an Gemeinden und Zweckverbände</v>
          </cell>
          <cell r="M634" t="str">
            <v>Gegenkonto zu Sachgruppe 14842. Zusätzliche Abschreibungen auf der Sachgruppe 1442 Darlehen VV an Gemeinden und Zweckverbände.</v>
          </cell>
        </row>
        <row r="635">
          <cell r="I635">
            <v>387420</v>
          </cell>
          <cell r="J635"/>
          <cell r="K635" t="str">
            <v>3874.20</v>
          </cell>
          <cell r="L635" t="str">
            <v>Zusätzliche Abschreibungen Darlehen VV allgemeiner Haushalt an Gemeinden und Zweckverbände</v>
          </cell>
          <cell r="M635" t="str">
            <v>Gegenkonto zu Sachgruppe 14842. Zusätzliche Abschreibungen auf der Sachgruppe 1442 Darlehen VV des allgemeinen Haushalts an Gemeinden und Zweckverbände.</v>
          </cell>
        </row>
        <row r="636">
          <cell r="I636">
            <v>387421</v>
          </cell>
          <cell r="J636"/>
          <cell r="K636" t="str">
            <v>3874.21</v>
          </cell>
          <cell r="L636" t="str">
            <v>Zusätzliche Abschreibungen Darlehen VV spezialfinanzierte Gemeindebetriebe an Gemeinden und Zweckverbände</v>
          </cell>
          <cell r="M636" t="str">
            <v>Gegenkonto zu Sachgruppe 14842. Zusätzliche Abschreibungen auf der Sachgruppe 1442 Darlehen VV von spezialfinanzierten Gemeindebetrieben an Gemeinden und Zweckverbände.</v>
          </cell>
        </row>
        <row r="637">
          <cell r="I637">
            <v>38743</v>
          </cell>
          <cell r="J637" t="str">
            <v>3874.3</v>
          </cell>
          <cell r="K637"/>
          <cell r="L637" t="str">
            <v>Zusätzliche Abschreibungen Darlehen VV an öffentliche Sozialversicherungen</v>
          </cell>
          <cell r="M637" t="str">
            <v>Gegenkonto zu Sachgruppe 14843. Zusätzliche Abschreibungen auf der Sachgruppe 1443 Darlehen VV an öffentliche Sozialversicherungen.</v>
          </cell>
        </row>
        <row r="638">
          <cell r="I638">
            <v>387430</v>
          </cell>
          <cell r="J638"/>
          <cell r="K638" t="str">
            <v>3874.30</v>
          </cell>
          <cell r="L638" t="str">
            <v>Zusätzliche Abschreibungen Darlehen VV allgemeiner Haushalt an öffentliche Sozialversicherungen</v>
          </cell>
          <cell r="M638" t="str">
            <v>Gegenkonto zu Sachgruppe 14843. Zusätzliche Abschreibungen auf der Sachgruppe 1443 Darlehen VV des allgemeinen Haushalts an öffentliche Sozialversicherungen.</v>
          </cell>
        </row>
        <row r="639">
          <cell r="I639">
            <v>387431</v>
          </cell>
          <cell r="J639"/>
          <cell r="K639" t="str">
            <v>3874.31</v>
          </cell>
          <cell r="L639" t="str">
            <v>Zusätzliche Abschreibungen Darlehen VV spezialfinanzierte Gemeindebetriebe an öffentliche Sozialversicherungen</v>
          </cell>
          <cell r="M639" t="str">
            <v>Gegenkonto zu Sachgruppe 14843. Zusätzliche Abschreibungen auf der Sachgruppe 1443 Darlehen VV von spezialfinanzierten Gemeindebetrieben an öffentliche Sozialversicherungen.</v>
          </cell>
        </row>
        <row r="640">
          <cell r="I640">
            <v>38744</v>
          </cell>
          <cell r="J640" t="str">
            <v>3874.4</v>
          </cell>
          <cell r="K640"/>
          <cell r="L640" t="str">
            <v>Zusätzliche Abschreibungen Darlehen VV an öffentliche Unternehmungen</v>
          </cell>
          <cell r="M640" t="str">
            <v>Gegenkonto zu Sachgruppe 14844. Zusätzliche Abschreibungen auf der Sachgruppe 1444 Darlehen VV an öffentliche Unternehmungen.</v>
          </cell>
        </row>
        <row r="641">
          <cell r="I641">
            <v>387440</v>
          </cell>
          <cell r="J641"/>
          <cell r="K641" t="str">
            <v>3874.40</v>
          </cell>
          <cell r="L641" t="str">
            <v>Zusätzliche Abschreibungen Darlehen VV allgemeiner Haushalt an öffentliche Unternehmungen</v>
          </cell>
          <cell r="M641" t="str">
            <v>Gegenkonto zu Sachgruppe 14844. Zusätzliche Abschreibungen auf der Sachgruppe 1444 Darlehen VV des allgemeinen Haushalts an öffentliche Unternehmungen.</v>
          </cell>
        </row>
        <row r="642">
          <cell r="I642">
            <v>387441</v>
          </cell>
          <cell r="J642"/>
          <cell r="K642" t="str">
            <v>3874.41</v>
          </cell>
          <cell r="L642" t="str">
            <v>Zusätzliche Abschreibungen Darlehen VV spezialfinanzierte Gemeindebetriebe an öffentliche Unternehmungen</v>
          </cell>
          <cell r="M642" t="str">
            <v>Gegenkonto zu Sachgruppe 14844. Zusätzliche Abschreibungen auf der Sachgruppe 1444 Darlehen VV von spezialfinanzierten Gemeindebetrieben an öffentliche Unternehmungen.</v>
          </cell>
        </row>
        <row r="643">
          <cell r="I643">
            <v>38745</v>
          </cell>
          <cell r="J643" t="str">
            <v>3874.5</v>
          </cell>
          <cell r="K643"/>
          <cell r="L643" t="str">
            <v>Zusätzliche Abschreibungen Darlehen VV an private Unternehmungen</v>
          </cell>
          <cell r="M643" t="str">
            <v>Gegenkonto zu Sachgruppe 14845. Zusätzliche Abschreibungen auf der Sachgruppe 1445 Darlehen VV an private Unternehmungen.</v>
          </cell>
        </row>
        <row r="644">
          <cell r="I644">
            <v>387450</v>
          </cell>
          <cell r="J644"/>
          <cell r="K644" t="str">
            <v>3874.50</v>
          </cell>
          <cell r="L644" t="str">
            <v>Zusätzliche Abschreibungen Darlehen VV allgemeiner Haushalt an private Unternehmungen</v>
          </cell>
          <cell r="M644" t="str">
            <v>Gegenkonto zu Sachgruppe 14845. Zusätzliche Abschreibungen auf der Sachgruppe 1445 Darlehen VV des allgemeinen Haushalts an private Unternehmungen.</v>
          </cell>
        </row>
        <row r="645">
          <cell r="I645">
            <v>387451</v>
          </cell>
          <cell r="J645"/>
          <cell r="K645" t="str">
            <v>3874.51</v>
          </cell>
          <cell r="L645" t="str">
            <v>Zusätzliche Abschreibungen Darlehen VV spezialfinanzierte Gemeindebetriebe an private Unternehmungen</v>
          </cell>
          <cell r="M645" t="str">
            <v>Gegenkonto zu Sachgruppe 14845. Zusätzliche Abschreibungen auf der Sachgruppe 1445 Darlehen VV von spezialfinanzierten Gemeindebetrieben an private Unternehmungen.</v>
          </cell>
        </row>
        <row r="646">
          <cell r="I646">
            <v>38746</v>
          </cell>
          <cell r="J646" t="str">
            <v>3874.6</v>
          </cell>
          <cell r="K646"/>
          <cell r="L646" t="str">
            <v>Zusätzliche Abschreibungen Darlehen VV an private Organisationen ohne Erwerbszweck</v>
          </cell>
          <cell r="M646" t="str">
            <v>Gegenkonto zu Sachgruppe 14846. Zusätzliche Abschreibungen auf der Sachgruppe 1446 Darlehen VV an private Organisationen ohne Erwerbszweck.</v>
          </cell>
        </row>
        <row r="647">
          <cell r="I647">
            <v>387460</v>
          </cell>
          <cell r="J647"/>
          <cell r="K647" t="str">
            <v>3874.60</v>
          </cell>
          <cell r="L647" t="str">
            <v>Zusätzliche Abschreibungen Darlehen VV allgemeiner Haushalt an private Organisationen ohne Erwerbszweck</v>
          </cell>
          <cell r="M647" t="str">
            <v>Gegenkonto zu Sachgruppe 14846. Zusätzliche Abschreibungen auf der Sachgruppe 1446 Darlehen VV des allgemeinen Haushalts an private Organisationen ohne Erwerbszweck.</v>
          </cell>
        </row>
        <row r="648">
          <cell r="I648">
            <v>387461</v>
          </cell>
          <cell r="J648"/>
          <cell r="K648" t="str">
            <v>3874.61</v>
          </cell>
          <cell r="L648" t="str">
            <v>Zusätzliche Abschreibungen Darlehen VV spezialfinanzierte Gemeindebetriebe an private Organisationen ohne Erwerbszweck</v>
          </cell>
          <cell r="M648" t="str">
            <v>Gegenkonto zu Sachgruppe 14846. Zusätzliche Abschreibungen auf der Sachgruppe 1446 Darlehen VV von spezialfinanzierten Gemeindebetrieben an private Organisationen ohne Erwerbszweck.</v>
          </cell>
        </row>
        <row r="649">
          <cell r="I649">
            <v>38747</v>
          </cell>
          <cell r="J649" t="str">
            <v>3874.7</v>
          </cell>
          <cell r="K649"/>
          <cell r="L649" t="str">
            <v>Zusätzliche Abschreibungen Darlehen VV an private Haushalte</v>
          </cell>
          <cell r="M649" t="str">
            <v>Gegenkonto zu Sachgruppe 14847. Zusätzliche Abschreibungen auf der Sachgruppe 1447 Darlehen VV an private Haushalte.</v>
          </cell>
        </row>
        <row r="650">
          <cell r="I650">
            <v>387470</v>
          </cell>
          <cell r="J650"/>
          <cell r="K650" t="str">
            <v>3874.70</v>
          </cell>
          <cell r="L650" t="str">
            <v>Zusätzliche Abschreibungen Darlehen VV allgemeiner Haushalt an private Haushalte</v>
          </cell>
          <cell r="M650" t="str">
            <v>Gegenkonto zu Sachgruppe 14847. Zusätzliche Abschreibungen auf der Sachgruppe 1447 Darlehen VV des allgemeinen Haushalts an private Haushalte.</v>
          </cell>
        </row>
        <row r="651">
          <cell r="I651">
            <v>387471</v>
          </cell>
          <cell r="J651"/>
          <cell r="K651" t="str">
            <v>3874.71</v>
          </cell>
          <cell r="L651" t="str">
            <v>Zusätzliche Abschreibungen Darlehen VV spezialfinanzierte Gemeindebetriebe an private Haushalte</v>
          </cell>
          <cell r="M651" t="str">
            <v>Gegenkonto zu Sachgruppe 14847. Zusätzliche Abschreibungen auf der Sachgruppe 1447 Darlehen VV von spezialfinanzierten Gemeindebetrieben an private Haushalte.</v>
          </cell>
        </row>
        <row r="652">
          <cell r="I652">
            <v>38748</v>
          </cell>
          <cell r="J652" t="str">
            <v>3874.8</v>
          </cell>
          <cell r="K652"/>
          <cell r="L652" t="str">
            <v>Zusätzliche Abschreibungen Darlehen VV an das Ausland</v>
          </cell>
          <cell r="M652" t="str">
            <v>Gegenkonto zu Sachgruppe 14848. Zusätzliche Abschreibungen auf der Sachgruppe 1448 Darlehen VV an das Ausland.</v>
          </cell>
        </row>
        <row r="653">
          <cell r="I653">
            <v>387480</v>
          </cell>
          <cell r="J653"/>
          <cell r="K653" t="str">
            <v>3874.80</v>
          </cell>
          <cell r="L653" t="str">
            <v>Zusätzliche Abschreibungen Darlehen VV allgemeiner Haushalt an das Ausland</v>
          </cell>
          <cell r="M653" t="str">
            <v>Gegenkonto zu Sachgruppe 14848. Zusätzliche Abschreibungen auf der Sachgruppe 1448 Darlehen VV des allgemeinen Haushalts an das Ausland.</v>
          </cell>
        </row>
        <row r="654">
          <cell r="I654">
            <v>387481</v>
          </cell>
          <cell r="J654"/>
          <cell r="K654" t="str">
            <v>3874.81</v>
          </cell>
          <cell r="L654" t="str">
            <v>Zusätzliche Abschreibungen Darlehen VV spezialfinanzierte Gemeindebetriebe an das Ausland</v>
          </cell>
          <cell r="M654" t="str">
            <v>Gegenkonto zu Sachgruppe 14848. Zusätzliche Abschreibungen auf der Sachgruppe 1448 Darlehen VV von spezialfinanzierten Gemeindebetrieben an das Ausland.</v>
          </cell>
        </row>
        <row r="655">
          <cell r="I655">
            <v>3875</v>
          </cell>
          <cell r="J655">
            <v>3875</v>
          </cell>
          <cell r="K655"/>
          <cell r="L655" t="str">
            <v>Zusätzliche Abschreibungen auf Beteiligungen und Grundkapitalien VV</v>
          </cell>
          <cell r="M655" t="str">
            <v>Gegenkonto zu Sachgruppe 1485. Zusätzliche Abschreibungen auf der Sachgruppe 145 Beteiligungen, Grundkapitalien VV.</v>
          </cell>
        </row>
        <row r="656">
          <cell r="I656">
            <v>38750</v>
          </cell>
          <cell r="J656" t="str">
            <v>3875.0</v>
          </cell>
          <cell r="K656"/>
          <cell r="L656" t="str">
            <v>Zusätzliche Abschreibungen Beteiligungen, Grundkapitalien VV am Bund</v>
          </cell>
          <cell r="M656" t="str">
            <v>Gegenkonto zu Sachgruppe 14850. Zusätzliche Abschreibungen auf der Sachgruppe 1450 Beteiligungen, Grundkapitalien VV am Bund.</v>
          </cell>
        </row>
        <row r="657">
          <cell r="I657">
            <v>387500</v>
          </cell>
          <cell r="J657"/>
          <cell r="K657" t="str">
            <v>3875.00</v>
          </cell>
          <cell r="L657" t="str">
            <v>Zusätzliche Abschreibungen Beteiligungen, Grundkapitalien VV allgemeiner Haushalt am Bund</v>
          </cell>
          <cell r="M657" t="str">
            <v>Gegenkonto zu Sachgruppe 14850. Zusätzliche Abschreibungen auf der Sachgruppe 1450 Beteiligungen, Grundkapitalien VV des allgemeinen Haushalts am Bund.</v>
          </cell>
        </row>
        <row r="658">
          <cell r="I658">
            <v>387501</v>
          </cell>
          <cell r="J658"/>
          <cell r="K658" t="str">
            <v>3875.01</v>
          </cell>
          <cell r="L658" t="str">
            <v>Zusätzliche Abschreibungen Beteiligungen, Grundkapitalien VV spezialfinanzierte Gemeindebetriebe am Bund</v>
          </cell>
          <cell r="M658" t="str">
            <v>Gegenkonto zu Sachgruppe 14850. Zusätzliche Abschreibungen auf der Sachgruppe 1450 Beteiligungen, Grundkapitalien VV von spezialfinanzierten Gemeindebetrieben am Bund.</v>
          </cell>
        </row>
        <row r="659">
          <cell r="I659">
            <v>38751</v>
          </cell>
          <cell r="J659" t="str">
            <v>3875.1</v>
          </cell>
          <cell r="K659"/>
          <cell r="L659" t="str">
            <v>Zusätzliche Abschreibungen Beteiligungen, Grundkapitalien VV an Kanton und Konkordaten</v>
          </cell>
          <cell r="M659" t="str">
            <v>Gegenkonto zu Sachgruppe 14851. Zusätzliche Abschreibungen auf der Sachgruppe 1451 Beteiligungen, Grundkapitalien VV an Kanton und Konkordate.</v>
          </cell>
        </row>
        <row r="660">
          <cell r="I660">
            <v>387510</v>
          </cell>
          <cell r="J660"/>
          <cell r="K660" t="str">
            <v>3875.10</v>
          </cell>
          <cell r="L660" t="str">
            <v>Zusätzliche Abschreibungen Beteiligungen, Grundkapitalien VV allgemeiner Haushalt an Kanton und Konkordaten</v>
          </cell>
          <cell r="M660" t="str">
            <v>Gegenkonto zu Sachgruppe 14851. Zusätzliche Abschreibungen auf der Sachgruppe 1451 Beteiligungen, Grundkapitalien VV des allgemeinen Haushalts an Kanton und Konkordate.</v>
          </cell>
        </row>
        <row r="661">
          <cell r="I661">
            <v>387511</v>
          </cell>
          <cell r="J661"/>
          <cell r="K661" t="str">
            <v>3875.11</v>
          </cell>
          <cell r="L661" t="str">
            <v>Zusätzliche Abschreibungen Beteiligungen, Grundkapitalien VV spezialfinanzierte Gemeindebetriebe an Kanton und Konkordaten</v>
          </cell>
          <cell r="M661" t="str">
            <v>Gegenkonto zu Sachgruppe 14851. Zusätzliche Abschreibungen auf der Sachgruppe 1451 Beteiligungen, Grundkapitalien VV von spezialfinanzierten Gemeindebetrieben an Kanton und Konkordate.</v>
          </cell>
        </row>
        <row r="662">
          <cell r="I662">
            <v>38752</v>
          </cell>
          <cell r="J662" t="str">
            <v>3875.2</v>
          </cell>
          <cell r="K662"/>
          <cell r="L662" t="str">
            <v>Zusätzliche Abschreibungen Beteiligungen, Grundkapitalien VV an Gemeinden und Zweckverbänden</v>
          </cell>
          <cell r="M662" t="str">
            <v>Gegenkonto zu Sachgruppe 14852. Zusätzliche Abschreibungen auf der Sachgruppe 1452 Beteiligungen, Grundkapitalien VV an Gemeinde und Zweckverbände.</v>
          </cell>
        </row>
        <row r="663">
          <cell r="I663">
            <v>387520</v>
          </cell>
          <cell r="J663"/>
          <cell r="K663" t="str">
            <v>3875.20</v>
          </cell>
          <cell r="L663" t="str">
            <v>Zusätzliche Abschreibungen Beteiligungen, Grundkapitalien VV allgemeiner Haushalt an Gemeinden und Zweckverbänden</v>
          </cell>
          <cell r="M663" t="str">
            <v>Gegenkonto zu Sachgruppe 14852. Zusätzliche Abschreibungen auf der Sachgruppe 1452 Beteiligungen, Grundkapitalien VV des allgemeinen Haushalts an Gemeinde und Zweckverbände.</v>
          </cell>
        </row>
        <row r="664">
          <cell r="I664">
            <v>387521</v>
          </cell>
          <cell r="J664"/>
          <cell r="K664" t="str">
            <v>3875.21</v>
          </cell>
          <cell r="L664" t="str">
            <v>Zusätzliche Abschreibungen Beteiligungen, Grundkapitalien VV spezialfinanzierte Gemeindebetriebe an Gemeinden und Zweckverbänden</v>
          </cell>
          <cell r="M664" t="str">
            <v>Gegenkonto zu Sachgruppe 14852. Zusätzliche Abschreibungen auf der Sachgruppe 1452 Beteiligungen, Grundkapitalien VV von spezialfinanzierten Gemeindebetrieben an Gemeinde und Zweckverbände.</v>
          </cell>
        </row>
        <row r="665">
          <cell r="I665">
            <v>38753</v>
          </cell>
          <cell r="J665" t="str">
            <v>3875.3</v>
          </cell>
          <cell r="K665"/>
          <cell r="L665" t="str">
            <v>Zusätzliche Abschreibungen Beteiligungen, Grundkapitalien VV an öffentlichen Sozialversicherungen</v>
          </cell>
          <cell r="M665" t="str">
            <v>Gegenkonto zu Sachgruppe 14853. Zusätzliche Abschreibungen auf der Sachgruppe 1453 Beteiligungen, Grundkapitalien VV an öffentliche Sozialversicherungen.</v>
          </cell>
        </row>
        <row r="666">
          <cell r="I666">
            <v>387530</v>
          </cell>
          <cell r="J666"/>
          <cell r="K666" t="str">
            <v>3875.30</v>
          </cell>
          <cell r="L666" t="str">
            <v>Zusätzliche Abschreibungen Beteiligungen, Grundkapitalien VV allgemeiner Haushalt an öffentlichen Sozialversicherungen</v>
          </cell>
          <cell r="M666" t="str">
            <v>Gegenkonto zu Sachgruppe 14853. Zusätzliche Abschreibungen auf der Sachgruppe 1453 Beteiligungen, Grundkapitalien VV des allgemeinen Haushalts an öffentliche Sozialversicherungen.</v>
          </cell>
        </row>
        <row r="667">
          <cell r="I667">
            <v>387531</v>
          </cell>
          <cell r="J667"/>
          <cell r="K667" t="str">
            <v>3875.31</v>
          </cell>
          <cell r="L667" t="str">
            <v>Zusätzliche Abschreibungen Beteiligungen, Grundkapitalien VV spezialfinanzierte Gemeindebetriebe an öffentlichen Sozialversicherungen</v>
          </cell>
          <cell r="M667" t="str">
            <v>Gegenkonto zu Sachgruppe 14853. Zusätzliche Abschreibungen auf der Sachgruppe 1453 Beteiligungen, Grundkapitalien VV von spezialfinanzierten Gemeindebetrieben an öffentliche Sozialversicherungen.</v>
          </cell>
        </row>
        <row r="668">
          <cell r="I668">
            <v>38754</v>
          </cell>
          <cell r="J668" t="str">
            <v>3875.4</v>
          </cell>
          <cell r="K668"/>
          <cell r="L668" t="str">
            <v>Zusätzliche Abschreibungen Beteiligungen, Grundkapitalien VV an öffentlichen Unternehmungen</v>
          </cell>
          <cell r="M668" t="str">
            <v>Gegenkonto zu Sachgruppe 14854. Zusätzliche Abschreibungen auf der Sachgruppe 1454 Beteiligungen, Grundkapitalien VV an öffentliche Unternehmungen.</v>
          </cell>
        </row>
        <row r="669">
          <cell r="I669">
            <v>387540</v>
          </cell>
          <cell r="J669"/>
          <cell r="K669" t="str">
            <v>3875.40</v>
          </cell>
          <cell r="L669" t="str">
            <v>Zusätzliche Abschreibungen Beteiligungen, Grundkapitalien VV allgemeiner Haushalt an öffentlichen Unternehmungen</v>
          </cell>
          <cell r="M669" t="str">
            <v>Gegenkonto zu Sachgruppe 14854. Zusätzliche Abschreibungen auf der Sachgruppe 1454 Beteiligungen, Grundkapitalien VV des allgemeinen Haushalts an öffentliche Unternehmungen.</v>
          </cell>
        </row>
        <row r="670">
          <cell r="I670">
            <v>387541</v>
          </cell>
          <cell r="J670"/>
          <cell r="K670" t="str">
            <v>3875.41</v>
          </cell>
          <cell r="L670" t="str">
            <v>Zusätzliche Abschreibungen Beteiligungen, Grundkapitalien VV spezialfinanzierte Gemeindebetriebe an öffentlichen Unternehmungen</v>
          </cell>
          <cell r="M670" t="str">
            <v>Gegenkonto zu Sachgruppe 14854. Zusätzliche Abschreibungen auf der Sachgruppe 1454 Beteiligungen, Grundkapitalien VV von spezialfinanzierten Gemeindebetrieben an öffentliche Unternehmungen.</v>
          </cell>
        </row>
        <row r="671">
          <cell r="I671">
            <v>38755</v>
          </cell>
          <cell r="J671" t="str">
            <v>3875.5</v>
          </cell>
          <cell r="K671"/>
          <cell r="L671" t="str">
            <v>Zusätzliche Abschreibungen Beteiligungen, Grundkapitalien VV an privaten Unternehmungen</v>
          </cell>
          <cell r="M671" t="str">
            <v>Gegenkonto zu Sachgruppe 14855. Zusätzliche Abschreibungen auf der Sachgruppe 1455 Beteiligungen, Grundkapitalien VV an private Unternehmungen.</v>
          </cell>
        </row>
        <row r="672">
          <cell r="I672">
            <v>387550</v>
          </cell>
          <cell r="J672"/>
          <cell r="K672" t="str">
            <v>3875.50</v>
          </cell>
          <cell r="L672" t="str">
            <v>Zusätzliche Abschreibungen Beteiligungen, Grundkapitalien VV allgemeiner Haushalt an privaten Unternehmungen</v>
          </cell>
          <cell r="M672" t="str">
            <v>Gegenkonto zu Sachgruppe 14855. Zusätzliche Abschreibungen auf der Sachgruppe 1455 Beteiligungen, Grundkapitalien VV des allgemeinen Haushalts an private Unternehmungen.</v>
          </cell>
        </row>
        <row r="673">
          <cell r="I673">
            <v>387551</v>
          </cell>
          <cell r="J673"/>
          <cell r="K673" t="str">
            <v>3875.51</v>
          </cell>
          <cell r="L673" t="str">
            <v>Zusätzliche Abschreibungen Beteiligungen, Grundkapitalien VV spezialfinanzierte Gemeindebetriebe an privaten Unternehmungen</v>
          </cell>
          <cell r="M673" t="str">
            <v>Gegenkonto zu Sachgruppe 14855. Zusätzliche Abschreibungen auf der Sachgruppe 1455 Beteiligungen, Grundkapitalien VV von spezialfinanzierten Gemeindebetrieben an private Unternehmungen.</v>
          </cell>
        </row>
        <row r="674">
          <cell r="I674">
            <v>38756</v>
          </cell>
          <cell r="J674" t="str">
            <v>3875.6</v>
          </cell>
          <cell r="K674"/>
          <cell r="L674" t="str">
            <v>Zusätzliche Abschreibungen Beteiligungen, Grundkapitalien VV an privaten Organisationen ohne Erwerbszweck</v>
          </cell>
          <cell r="M674" t="str">
            <v>Gegenkonto zu Sachgruppe 14856. Zusätzliche Abschreibungen auf der Sachgruppe 1456 Beteiligungen, Grundkapitalien VV an private Organisationen ohne Erwerbszweck.</v>
          </cell>
        </row>
        <row r="675">
          <cell r="I675">
            <v>387560</v>
          </cell>
          <cell r="J675"/>
          <cell r="K675" t="str">
            <v>3875.60</v>
          </cell>
          <cell r="L675" t="str">
            <v>Zusätzliche Abschreibungen Beteiligungen, Grundkapitalien VV allgemeiner Haushalt an privaten Organisationen ohne Erwerbszweck</v>
          </cell>
          <cell r="M675" t="str">
            <v>Gegenkonto zu Sachgruppe 14856. Zusätzliche Abschreibungen auf der Sachgruppe 1456 Beteiligungen, Grundkapitalien VV des allgemeinen Haushalts an private Organisationen ohne Erwerbszweck.</v>
          </cell>
        </row>
        <row r="676">
          <cell r="I676">
            <v>387561</v>
          </cell>
          <cell r="J676"/>
          <cell r="K676" t="str">
            <v>3875.61</v>
          </cell>
          <cell r="L676" t="str">
            <v>Zusätzliche Abschreibungen Beteiligungen, Grundkapitalien VV spezialfinanzierte Gemeindebetriebe an privaten Organisationen ohne Erwerbszweck</v>
          </cell>
          <cell r="M676" t="str">
            <v>Gegenkonto zu Sachgruppe 14856. Zusätzliche Abschreibungen auf der Sachgruppe 1456 Beteiligungen, Grundkapitalien VV von spezialfinanzierten Gemeindebetrieben an private Organisationen ohne Erwerbszweck.</v>
          </cell>
        </row>
        <row r="677">
          <cell r="I677">
            <v>38757</v>
          </cell>
          <cell r="J677" t="str">
            <v>3875.7</v>
          </cell>
          <cell r="K677"/>
          <cell r="L677" t="str">
            <v>Zusätzliche Abschreibungen Beteiligungen, Grundkapitalien VV an privaten Haushalten</v>
          </cell>
          <cell r="M677" t="str">
            <v>Gegenkonto zu Sachgruppe 14857. Zusätzliche Abschreibungen auf der Sachgruppe 1457 Beteiligungen, Grundkapitalien VV an private Haushalte.</v>
          </cell>
        </row>
        <row r="678">
          <cell r="I678">
            <v>387570</v>
          </cell>
          <cell r="J678"/>
          <cell r="K678" t="str">
            <v>3875.70</v>
          </cell>
          <cell r="L678" t="str">
            <v>Zusätzliche Abschreibungen Beteiligungen, Grundkapitalien VV allgemeiner Haushalt an privaten Haushalten</v>
          </cell>
          <cell r="M678" t="str">
            <v>Gegenkonto zu Sachgruppe 14857. Zusätzliche Abschreibungen auf der Sachgruppe 1457 Beteiligungen, Grundkapitalien VV des allgemeinen Haushalts an private Haushalte.</v>
          </cell>
        </row>
        <row r="679">
          <cell r="I679">
            <v>387571</v>
          </cell>
          <cell r="J679"/>
          <cell r="K679" t="str">
            <v>3875.71</v>
          </cell>
          <cell r="L679" t="str">
            <v>Zusätzliche Abschreibungen Beteiligungen, Grundkapitalien VV spezialfinanzierte Gemeindebetriebe an privaten Haushalten</v>
          </cell>
          <cell r="M679" t="str">
            <v>Gegenkonto zu Sachgruppe 14857. Zusätzliche Abschreibungen auf der Sachgruppe 1457 Beteiligungen, Grundkapitalien VV von spezialfinanzierten Gemeindebetrieben an private Haushalte.</v>
          </cell>
        </row>
        <row r="680">
          <cell r="I680">
            <v>38758</v>
          </cell>
          <cell r="J680" t="str">
            <v>3875.8</v>
          </cell>
          <cell r="K680"/>
          <cell r="L680" t="str">
            <v>Zusätzliche Abschreibungen Beteiligungen, Grundkapitalien VV im Ausland</v>
          </cell>
          <cell r="M680" t="str">
            <v>Gegenkonto zu Sachgruppe 14858. Zusätzliche Abschreibungen auf der Sachgruppe 1458 Beteiligungen, Grundkapitalien VV an das Ausland.</v>
          </cell>
        </row>
        <row r="681">
          <cell r="I681">
            <v>387580</v>
          </cell>
          <cell r="J681"/>
          <cell r="K681" t="str">
            <v>3875.80</v>
          </cell>
          <cell r="L681" t="str">
            <v>Zusätzliche Abschreibungen Beteiligungen, Grundkapitalien VV allgemeiner Haushalt im Ausland</v>
          </cell>
          <cell r="M681" t="str">
            <v>Gegenkonto zu Sachgruppe 14858. Zusätzliche Abschreibungen auf der Sachgruppe 1458 Beteiligungen, Grundkapitalien VV des allgemeinen Haushalts an das Ausland.</v>
          </cell>
        </row>
        <row r="682">
          <cell r="I682">
            <v>387581</v>
          </cell>
          <cell r="J682"/>
          <cell r="K682" t="str">
            <v>3875.81</v>
          </cell>
          <cell r="L682" t="str">
            <v>Zusätzliche Abschreibungen Beteiligungen, Grundkapitalien VV spezialfinanzierte Gemeindebetriebe im Ausland</v>
          </cell>
          <cell r="M682" t="str">
            <v>Gegenkonto zu Sachgruppe 14858. Zusätzliche Abschreibungen auf der Sachgruppe 1458 Beteiligungen, Grundkapitalien VV von spezialfinanzierten Gemeindebetrieben an das Ausland.</v>
          </cell>
        </row>
        <row r="683">
          <cell r="I683">
            <v>3876</v>
          </cell>
          <cell r="J683">
            <v>3876</v>
          </cell>
          <cell r="K683"/>
          <cell r="L683" t="str">
            <v>Zusätzliche Abschreibungen auf Investitionsbeiträgen VV</v>
          </cell>
          <cell r="M683" t="str">
            <v>Gegenkonto zu Sachgruppe 1486. Zusätzliche Abschreibungen auf der Sachgruppe 146 Investitionsbeiträge.</v>
          </cell>
        </row>
        <row r="684">
          <cell r="I684">
            <v>38760</v>
          </cell>
          <cell r="J684" t="str">
            <v>3876.0</v>
          </cell>
          <cell r="K684"/>
          <cell r="L684" t="str">
            <v>Zusätzliche Abschreibungen Investitionsbeiträge an Bund</v>
          </cell>
          <cell r="M684" t="str">
            <v>Gegenkonto zu Sachgruppe 14860. Zusätzliche Abschreibungen auf der Sachgruppe 1460 Investitionsbeiträge an Bund.</v>
          </cell>
        </row>
        <row r="685">
          <cell r="I685">
            <v>387600</v>
          </cell>
          <cell r="J685"/>
          <cell r="K685" t="str">
            <v>3876.00</v>
          </cell>
          <cell r="L685" t="str">
            <v>Zusätzliche Abschreibungen Investitionsbeiträge allgemeiner Haushalt an Bund</v>
          </cell>
          <cell r="M685" t="str">
            <v>Gegenkonto zu Sachgruppe 14860. Zusätzliche Abschreibungen auf der Sachgruppe 1460 Investitionsbeiträge des allgemeinen Haushalts an Bund.</v>
          </cell>
        </row>
        <row r="686">
          <cell r="I686">
            <v>387601</v>
          </cell>
          <cell r="J686"/>
          <cell r="K686" t="str">
            <v>3876.01</v>
          </cell>
          <cell r="L686" t="str">
            <v>Zusätzliche Abschreibungen Investitionsbeiträge spezialfinanzierte Gemeindebetriebe an Bund</v>
          </cell>
          <cell r="M686" t="str">
            <v>Gegenkonto zu Sachgruppe 14860. Zusätzliche Abschreibungen auf der Sachgruppe 1460 Investitionsbeiträge von spezialfinanzierten Gemeindebetrieben an Bund.</v>
          </cell>
        </row>
        <row r="687">
          <cell r="I687">
            <v>38761</v>
          </cell>
          <cell r="J687" t="str">
            <v>3876.1</v>
          </cell>
          <cell r="K687"/>
          <cell r="L687" t="str">
            <v>Zusätzliche Abschreibungen Investitionsbeiträge an Kanton und Konkordate</v>
          </cell>
          <cell r="M687" t="str">
            <v>Gegenkonto zu Sachgruppe 14861. Zusätzliche Abschreibungen auf der Sachgruppe 1461 Investitionsbeiträge an Kanton und Konkordate.</v>
          </cell>
        </row>
        <row r="688">
          <cell r="I688">
            <v>387610</v>
          </cell>
          <cell r="J688"/>
          <cell r="K688" t="str">
            <v>3876.10</v>
          </cell>
          <cell r="L688" t="str">
            <v>Zusätzliche Abschreibungen Investitionsbeiträge allgemeiner Haushalt an Kanton und Konkordate</v>
          </cell>
          <cell r="M688" t="str">
            <v>Gegenkonto zu Sachgruppe 14861. Zusätzliche Abschreibungen auf der Sachgruppe 1461 Investitionsbeiträge des allgemeinen Haushalts an Kanton und Konkordate.</v>
          </cell>
        </row>
        <row r="689">
          <cell r="I689">
            <v>387611</v>
          </cell>
          <cell r="J689"/>
          <cell r="K689" t="str">
            <v>3876.11</v>
          </cell>
          <cell r="L689" t="str">
            <v>Zusätzliche Abschreibungen Investitionsbeiträge spezialfinanzierte Gemeindebetriebe an Kanton und Konkordate</v>
          </cell>
          <cell r="M689" t="str">
            <v>Gegenkonto zu Sachgruppe 14861. Zusätzliche Abschreibungen auf der Sachgruppe 1461 Investitionsbeiträge von spezialfinanzierten Gemeindebetrieben an Kanton und Konkordate.</v>
          </cell>
        </row>
        <row r="690">
          <cell r="I690">
            <v>38762</v>
          </cell>
          <cell r="J690" t="str">
            <v>3876.2</v>
          </cell>
          <cell r="K690"/>
          <cell r="L690" t="str">
            <v>Zusätzliche Abschreibungen Investitionsbeiträge an Gemeinden und Zweckverbände</v>
          </cell>
          <cell r="M690" t="str">
            <v>Gegenkonto zu Sachgruppe 14862. Zusätzliche Abschreibungen auf der Sachgruppe 1462 Investitionsbeiträge an Gemeinde und Zweckverbände.</v>
          </cell>
        </row>
        <row r="691">
          <cell r="I691">
            <v>387620</v>
          </cell>
          <cell r="J691"/>
          <cell r="K691" t="str">
            <v>3876.20</v>
          </cell>
          <cell r="L691" t="str">
            <v>Zusätzliche Abschreibungen Investitionsbeiträge allgemeiner Haushalt an Gemeinden und Zweckverbände</v>
          </cell>
          <cell r="M691" t="str">
            <v>Gegenkonto zu Sachgruppe 14862. Zusätzliche Abschreibungen auf der Sachgruppe 1462 Investitionsbeiträge des allgemeinen Haushalts an Gemeinde und Zweckverbände.</v>
          </cell>
        </row>
        <row r="692">
          <cell r="I692">
            <v>387621</v>
          </cell>
          <cell r="J692"/>
          <cell r="K692" t="str">
            <v>3876.21</v>
          </cell>
          <cell r="L692" t="str">
            <v>Zusätzliche Abschreibungen Investitionsbeiträge spezialfinanzierte Gemeindebetriebe an Gemeinden und Zweckverbände</v>
          </cell>
          <cell r="M692" t="str">
            <v>Gegenkonto zu Sachgruppe 14862. Zusätzliche Abschreibungen auf der Sachgruppe 1462 Investitionsbeiträge von spezialfinanzierten Gemeindebetrieben an Gemeinde und Zweckverbände.</v>
          </cell>
        </row>
        <row r="693">
          <cell r="I693">
            <v>38763</v>
          </cell>
          <cell r="J693" t="str">
            <v>3876.3</v>
          </cell>
          <cell r="K693"/>
          <cell r="L693" t="str">
            <v>Zusätzliche Abschreibungen Investitionsbeiträge an öffentliche Sozialversicherungen</v>
          </cell>
          <cell r="M693" t="str">
            <v>Gegenkonto zu Sachgruppe 14863. Zusätzliche Abschreibungen auf der Sachgruppe 1463 Investitionsbeiträge an öffentliche Sozialversicherungen.</v>
          </cell>
        </row>
        <row r="694">
          <cell r="I694">
            <v>387630</v>
          </cell>
          <cell r="J694"/>
          <cell r="K694" t="str">
            <v>3876.30</v>
          </cell>
          <cell r="L694" t="str">
            <v>Zusätzliche Abschreibungen Investitionsbeiträge allgemeiner Haushalt an öffentliche Sozialversicherungen</v>
          </cell>
          <cell r="M694" t="str">
            <v>Gegenkonto zu Sachgruppe 14863. Zusätzliche Abschreibungen auf der Sachgruppe 1463 Investitionsbeiträge des allgemeinen Haushalts an öffentliche Sozialversicherungen.</v>
          </cell>
        </row>
        <row r="695">
          <cell r="I695">
            <v>387631</v>
          </cell>
          <cell r="J695"/>
          <cell r="K695" t="str">
            <v>3876.31</v>
          </cell>
          <cell r="L695" t="str">
            <v>Zusätzliche Abschreibungen Investitionsbeiträge spezialfinanzierte Gemeindebetriebe an öffentliche Sozialversicherungen</v>
          </cell>
          <cell r="M695" t="str">
            <v>Gegenkonto zu Sachgruppe 14863. Zusätzliche Abschreibungen auf der Sachgruppe 1463 Investitionsbeiträge von spezialfinanzierten Gemeindebetrieben an öffentliche Sozialversicherungen.</v>
          </cell>
        </row>
        <row r="696">
          <cell r="I696">
            <v>38764</v>
          </cell>
          <cell r="J696" t="str">
            <v>3876.4</v>
          </cell>
          <cell r="K696"/>
          <cell r="L696" t="str">
            <v>Zusätzliche Abschreibungen Investitionsbeiträge an öffentliche Unternehmungen</v>
          </cell>
          <cell r="M696" t="str">
            <v>Gegenkonto zu Sachgruppe 14864. Zusätzliche Abschreibungen auf der Sachgruppe 1464 Investitionsbeiträge an öffentliche Unternehmungen.</v>
          </cell>
        </row>
        <row r="697">
          <cell r="I697">
            <v>387640</v>
          </cell>
          <cell r="J697"/>
          <cell r="K697" t="str">
            <v>3876.40</v>
          </cell>
          <cell r="L697" t="str">
            <v>Zusätzliche Abschreibungen Investitionsbeiträge allgemeiner Haushalt an öffentliche Unternehmungen</v>
          </cell>
          <cell r="M697" t="str">
            <v>Gegenkonto zu Sachgruppe 14864. Zusätzliche Abschreibungen auf der Sachgruppe 1464 Investitionsbeiträge des allgemeinen Haushalts an öffentliche Unternehmungen.</v>
          </cell>
        </row>
        <row r="698">
          <cell r="I698">
            <v>387641</v>
          </cell>
          <cell r="J698"/>
          <cell r="K698" t="str">
            <v>3876.41</v>
          </cell>
          <cell r="L698" t="str">
            <v>Zusätzliche Abschreibungen Investitionsbeiträge spezialfinanzierte Gemeindebetriebe an öffentliche Unternehmungen</v>
          </cell>
          <cell r="M698" t="str">
            <v>Gegenkonto zu Sachgruppe 14864. Zusätzliche Abschreibungen auf der Sachgruppe 1464 Investitionsbeiträge von spezialfinanzierten Gemeindebetrieben an öffentliche Unternehmungen.</v>
          </cell>
        </row>
        <row r="699">
          <cell r="I699">
            <v>38765</v>
          </cell>
          <cell r="J699" t="str">
            <v>3876.5</v>
          </cell>
          <cell r="K699"/>
          <cell r="L699" t="str">
            <v>Zusätzliche Abschreibungen Investitionsbeiträge an private Unternehmungen</v>
          </cell>
          <cell r="M699" t="str">
            <v>Gegenkonto zu Sachgruppe 14865. Zusätzliche Abschreibungen auf der Sachgruppe 1465 Investitionsbeiträge an private Unternehmungen.</v>
          </cell>
        </row>
        <row r="700">
          <cell r="I700">
            <v>387650</v>
          </cell>
          <cell r="J700"/>
          <cell r="K700" t="str">
            <v>3876.50</v>
          </cell>
          <cell r="L700" t="str">
            <v>Zusätzliche Abschreibungen Investitionsbeiträge allgemeiner Haushalt an private Unternehmungen</v>
          </cell>
          <cell r="M700" t="str">
            <v>Gegenkonto zu Sachgruppe 14865. Zusätzliche Abschreibungen auf der Sachgruppe 1465 Investitionsbeiträge des allgemeinen Haushalts an private Unternehmungen.</v>
          </cell>
        </row>
        <row r="701">
          <cell r="I701">
            <v>387651</v>
          </cell>
          <cell r="J701"/>
          <cell r="K701" t="str">
            <v>3876.51</v>
          </cell>
          <cell r="L701" t="str">
            <v>Zusätzliche Abschreibungen Investitionsbeiträge spezialfinanzierte Gemeindebetriebe an private Unternehmungen</v>
          </cell>
          <cell r="M701" t="str">
            <v>Gegenkonto zu Sachgruppe 14865. Zusätzliche Abschreibungen auf der Sachgruppe 1465 Investitionsbeiträge von spezialfinanzierten Gemeindebetrieben an private Unternehmungen.</v>
          </cell>
        </row>
        <row r="702">
          <cell r="I702">
            <v>38766</v>
          </cell>
          <cell r="J702" t="str">
            <v>3876.6</v>
          </cell>
          <cell r="K702"/>
          <cell r="L702" t="str">
            <v>Zusätzliche Abschreibungen Investitionsbeiträge an private Organisationen ohne Erwerbszweck</v>
          </cell>
          <cell r="M702" t="str">
            <v>Gegenkonto zu Sachgruppe 14866. Zusätzliche Abschreibungen auf der Sachgruppe 1466 Investitionsbeiträge an private Organisationen ohne Erwerbszweck.</v>
          </cell>
        </row>
        <row r="703">
          <cell r="I703">
            <v>387660</v>
          </cell>
          <cell r="J703"/>
          <cell r="K703" t="str">
            <v>3876.60</v>
          </cell>
          <cell r="L703" t="str">
            <v>Zusätzliche Abschreibungen Investitionsbeiträge allgemeiner Haushalt an private Organisationen ohne Erwerbszweck</v>
          </cell>
          <cell r="M703" t="str">
            <v>Gegenkonto zu Sachgruppe 14866. Zusätzliche Abschreibungen auf der Sachgruppe 1466 Investitionsbeiträge des allgemeinen Haushalts an private Organisationen ohne Erwerbszweck.</v>
          </cell>
        </row>
        <row r="704">
          <cell r="I704">
            <v>387661</v>
          </cell>
          <cell r="J704"/>
          <cell r="K704" t="str">
            <v>3876.61</v>
          </cell>
          <cell r="L704" t="str">
            <v>Zusätzliche Abschreibungen Investitionsbeiträge spezialfinanzierte Gemeindebetriebe an private Organisationen ohne Erwerbszweck</v>
          </cell>
          <cell r="M704" t="str">
            <v>Gegenkonto zu Sachgruppe 14866. Zusätzliche Abschreibungen auf der Sachgruppe 1466 Investitionsbeiträge von spezialfinanzierten Gemeindebetrieben an private Organisationen ohne Erwerbszweck.</v>
          </cell>
        </row>
        <row r="705">
          <cell r="I705">
            <v>38767</v>
          </cell>
          <cell r="J705" t="str">
            <v>3876.7</v>
          </cell>
          <cell r="K705"/>
          <cell r="L705" t="str">
            <v>Zusätzliche Abschreibungen Investitionsbeiträge an private Haushalte</v>
          </cell>
          <cell r="M705" t="str">
            <v>Gegenkonto zu Sachgruppe 14867. Zusätzliche Abschreibungen auf der Sachgruppe 1467 Investitionsbeiträge an private Haushalte.</v>
          </cell>
        </row>
        <row r="706">
          <cell r="I706">
            <v>387670</v>
          </cell>
          <cell r="J706"/>
          <cell r="K706" t="str">
            <v>3876.70</v>
          </cell>
          <cell r="L706" t="str">
            <v>Zusätzliche Abschreibungen Investitionsbeiträge allgemeiner Haushalt an private Haushalte</v>
          </cell>
          <cell r="M706" t="str">
            <v>Gegenkonto zu Sachgruppe 14867. Zusätzliche Abschreibungen auf der Sachgruppe 1467 Investitionsbeiträge des allgemeinen Haushalts an private Haushalte.</v>
          </cell>
        </row>
        <row r="707">
          <cell r="I707">
            <v>387671</v>
          </cell>
          <cell r="J707"/>
          <cell r="K707" t="str">
            <v>3876.71</v>
          </cell>
          <cell r="L707" t="str">
            <v>Zusätzliche Abschreibungen Investitionsbeiträge spezialfinanzierte Gemeindebetriebe an private Haushalte</v>
          </cell>
          <cell r="M707" t="str">
            <v>Gegenkonto zu Sachgruppe 14867. Zusätzliche Abschreibungen auf der Sachgruppe 1467 Investitionsbeiträge von spezialfinanzierten Gemeindebetrieben an private Haushalte.</v>
          </cell>
        </row>
        <row r="708">
          <cell r="I708">
            <v>38768</v>
          </cell>
          <cell r="J708" t="str">
            <v>3876.8</v>
          </cell>
          <cell r="K708"/>
          <cell r="L708" t="str">
            <v>Zusätzliche Abschreibungen Investitionsbeiträge an das Ausland</v>
          </cell>
          <cell r="M708" t="str">
            <v>Gegenkonto zu Sachgruppe 14868. Zusätzliche Abschreibungen auf der Sachgruppe 1468 Investitionsbeiträge an das Ausland.</v>
          </cell>
        </row>
        <row r="709">
          <cell r="I709">
            <v>387680</v>
          </cell>
          <cell r="J709"/>
          <cell r="K709" t="str">
            <v>3876.80</v>
          </cell>
          <cell r="L709" t="str">
            <v>Zusätzliche Abschreibungen Investitionsbeiträge allgemeiner Haushalt an das Ausland</v>
          </cell>
          <cell r="M709" t="str">
            <v>Gegenkonto zu Sachgruppe 14868. Zusätzliche Abschreibungen auf der Sachgruppe 1468 Investitionsbeiträge des allgemeinen Haushalts an das Ausland.</v>
          </cell>
        </row>
        <row r="710">
          <cell r="I710">
            <v>387681</v>
          </cell>
          <cell r="J710"/>
          <cell r="K710" t="str">
            <v>3876.81</v>
          </cell>
          <cell r="L710" t="str">
            <v>Zusätzliche Abschreibungen Investitionsbeiträge spezialfinanzierte Gemeindebetriebe an das Ausland</v>
          </cell>
          <cell r="M710" t="str">
            <v>Gegenkonto zu Sachgruppe 14868. Zusätzliche Abschreibungen auf der Sachgruppe 1468 Investitionsbeiträge von spezialfinanzierten Gemeindebetrieben an das Ausland.</v>
          </cell>
        </row>
        <row r="711">
          <cell r="I711">
            <v>389</v>
          </cell>
          <cell r="J711">
            <v>389</v>
          </cell>
          <cell r="K711"/>
          <cell r="L711" t="str">
            <v>Einlagen in das Eigenkapital</v>
          </cell>
          <cell r="M711" t="str">
            <v>Erfolgswirksam gebuchte Einlagen in das Eigenkapital.</v>
          </cell>
        </row>
        <row r="712">
          <cell r="I712">
            <v>3892</v>
          </cell>
          <cell r="J712">
            <v>3892</v>
          </cell>
          <cell r="K712"/>
          <cell r="L712" t="str">
            <v>Einlagen in Rücklagen der Globalbudgetbereiche</v>
          </cell>
          <cell r="M712" t="str">
            <v>Erfolgswirksam gebuchte Einlagen in die Rücklagen von Globalbudgetbereichen (Sachgruppe 2920).</v>
          </cell>
        </row>
        <row r="713">
          <cell r="I713">
            <v>389200</v>
          </cell>
          <cell r="J713"/>
          <cell r="K713" t="str">
            <v>3892.00</v>
          </cell>
          <cell r="L713" t="str">
            <v>Einlagen in Rücklagen der Globalbudgetbereiche</v>
          </cell>
          <cell r="M713" t="str">
            <v>Erfolgswirksam gebuchte Einlagen in die Rücklagen von Globalbudgetbereichen (Sachgruppe 2920).</v>
          </cell>
        </row>
        <row r="714">
          <cell r="I714">
            <v>3893</v>
          </cell>
          <cell r="J714">
            <v>3893</v>
          </cell>
          <cell r="K714"/>
          <cell r="L714" t="str">
            <v>Einlagen in Vorfinanzierungen des EK</v>
          </cell>
          <cell r="M714" t="str">
            <v>Einlagen in die Sachgruppe 2930 Vorfinanzierungen zur Vorausdeckung zukünftiger Investitionsvorhaben.</v>
          </cell>
        </row>
        <row r="715">
          <cell r="I715">
            <v>389300</v>
          </cell>
          <cell r="J715"/>
          <cell r="K715" t="str">
            <v>3893.00</v>
          </cell>
          <cell r="L715" t="str">
            <v>Einlagen in Vorfinanzierungen des EK</v>
          </cell>
          <cell r="M715" t="str">
            <v>Einlagen in die Sachgruppe 2930 Vorfinanzierungen zur Vorausdeckung zukünftiger Investitionsvorhaben.</v>
          </cell>
        </row>
        <row r="716">
          <cell r="I716">
            <v>3896</v>
          </cell>
          <cell r="J716">
            <v>3896</v>
          </cell>
          <cell r="K716"/>
          <cell r="L716" t="str">
            <v>Einlagen in Neubewertungsreserven</v>
          </cell>
          <cell r="M716" t="str">
            <v>Einlagen in die Sachgruppe 296 Neubewertungsreserve Finanzvermögen, wenn Aufwertungen im FV erfolgswirksam vorgenommen wurden.</v>
          </cell>
        </row>
        <row r="717">
          <cell r="I717">
            <v>389600</v>
          </cell>
          <cell r="J717"/>
          <cell r="K717" t="str">
            <v>3896.00</v>
          </cell>
          <cell r="L717" t="str">
            <v>Einlagen in Neubewertungsreserven</v>
          </cell>
          <cell r="M717" t="str">
            <v>Einlagen in die Sachgruppe 296 Neubewertungsreserve Finanzvermögen, wenn Aufwertungen im FV erfolgswirksam vorgenommen wurden.</v>
          </cell>
        </row>
        <row r="718">
          <cell r="I718">
            <v>3898</v>
          </cell>
          <cell r="J718">
            <v>3898</v>
          </cell>
          <cell r="K718"/>
          <cell r="L718" t="str">
            <v>Einlagen in die Reserven im EK</v>
          </cell>
          <cell r="M718" t="str">
            <v>Einlagen in die Sachgruppe 2980 Reserven.</v>
          </cell>
        </row>
        <row r="719">
          <cell r="I719">
            <v>389800</v>
          </cell>
          <cell r="J719"/>
          <cell r="K719" t="str">
            <v>3898.00</v>
          </cell>
          <cell r="L719" t="str">
            <v>Einlagen in die Reserven im EK</v>
          </cell>
          <cell r="M719" t="str">
            <v>Einlagen in die Sachgruppe 2980 Reserven.</v>
          </cell>
        </row>
        <row r="720">
          <cell r="I720">
            <v>39</v>
          </cell>
          <cell r="J720">
            <v>39</v>
          </cell>
          <cell r="K720"/>
          <cell r="L720" t="str">
            <v>Interne Verrechnungen</v>
          </cell>
          <cell r="M720" t="str">
            <v>Interne Verrechnungen können zwischen Dienststellen des eigenen Gemeinwesens oder mit zu konsolidierenden Einheiten vorgenommen werden.
Am Ende der Rechnungsperiode müssen die Sachgruppen 39 und 49 übereinstimmen.
Aufwand und Ertrag dürfen nicht untersc</v>
          </cell>
        </row>
        <row r="721">
          <cell r="I721">
            <v>390</v>
          </cell>
          <cell r="J721">
            <v>390</v>
          </cell>
          <cell r="K721"/>
          <cell r="L721" t="str">
            <v>Material- und Warenbezüge</v>
          </cell>
          <cell r="M721" t="str">
            <v>Vergütung für Bezüge von Waren, Geräten, Maschinen, Mobilien, Büroartikel aller Art.</v>
          </cell>
        </row>
        <row r="722">
          <cell r="I722">
            <v>3900</v>
          </cell>
          <cell r="J722">
            <v>3900</v>
          </cell>
          <cell r="K722"/>
          <cell r="L722" t="str">
            <v>Interne Verrechnung von Material- und Warenbezügen</v>
          </cell>
          <cell r="M722" t="str">
            <v>Vergütung für Bezüge von Waren, Geräten, Maschinen, Mobilien, Büroartikel aller Art.</v>
          </cell>
        </row>
        <row r="723">
          <cell r="I723">
            <v>390000</v>
          </cell>
          <cell r="J723"/>
          <cell r="K723" t="str">
            <v>3900.00</v>
          </cell>
          <cell r="L723" t="str">
            <v>Interne Verrechnung von Material- und Warenbezügen</v>
          </cell>
          <cell r="M723" t="str">
            <v>Vergütung für Bezüge von Waren, Geräten, Maschinen, Mobilien, Büroartikel aller Art.</v>
          </cell>
        </row>
        <row r="724">
          <cell r="I724">
            <v>391</v>
          </cell>
          <cell r="J724">
            <v>391</v>
          </cell>
          <cell r="K724"/>
          <cell r="L724" t="str">
            <v>Dienstleistungen</v>
          </cell>
          <cell r="M724" t="str">
            <v>Vergütungen für intern bezogene Dienstleistungen.</v>
          </cell>
        </row>
        <row r="725">
          <cell r="I725">
            <v>3910</v>
          </cell>
          <cell r="J725">
            <v>3910</v>
          </cell>
          <cell r="K725"/>
          <cell r="L725" t="str">
            <v>Interne Verrechnung von Dienstleistungen</v>
          </cell>
          <cell r="M725" t="str">
            <v>Vergütungen für intern bezogene Dienstleistungen.</v>
          </cell>
        </row>
        <row r="726">
          <cell r="I726">
            <v>391000</v>
          </cell>
          <cell r="J726"/>
          <cell r="K726" t="str">
            <v>3910.00</v>
          </cell>
          <cell r="L726" t="str">
            <v>Interne Verrechnung von Dienstleistungen</v>
          </cell>
          <cell r="M726" t="str">
            <v>Vergütungen für intern bezogene Dienstleistungen.</v>
          </cell>
        </row>
        <row r="727">
          <cell r="I727">
            <v>392</v>
          </cell>
          <cell r="J727">
            <v>392</v>
          </cell>
          <cell r="K727"/>
          <cell r="L727" t="str">
            <v>Pacht, Mieten, Benützungskosten</v>
          </cell>
          <cell r="M727" t="str">
            <v>Vergütung für die Miete von Liegenschaften, Räumen, Parkplätzen sowie Sachanlagen, Geräten, Mobilien, Fahrzeugen etc.</v>
          </cell>
        </row>
        <row r="728">
          <cell r="I728">
            <v>3920</v>
          </cell>
          <cell r="J728">
            <v>3920</v>
          </cell>
          <cell r="K728"/>
          <cell r="L728" t="str">
            <v>Interne Verrechnung von Pacht, Mieten, Benützungskosten</v>
          </cell>
          <cell r="M728" t="str">
            <v>Vergütung für die Miete von Liegenschaften, Räumen, Parkplätzen sowie Sachanlagen, Geräten, Mobilien, Fahrzeugen etc.</v>
          </cell>
        </row>
        <row r="729">
          <cell r="I729">
            <v>392000</v>
          </cell>
          <cell r="J729"/>
          <cell r="K729" t="str">
            <v>3920.00</v>
          </cell>
          <cell r="L729" t="str">
            <v>Interne Verrechnung von Pacht, Mieten, Benützungskosten</v>
          </cell>
          <cell r="M729" t="str">
            <v>Vergütung für die Miete von Liegenschaften, Räumen, Parkplätzen sowie Sachanlagen, Geräten, Mobilien, Fahrzeugen etc.</v>
          </cell>
        </row>
        <row r="730">
          <cell r="I730">
            <v>393</v>
          </cell>
          <cell r="J730">
            <v>393</v>
          </cell>
          <cell r="K730"/>
          <cell r="L730" t="str">
            <v>Betriebs- und Verwaltungskosten</v>
          </cell>
          <cell r="M730" t="str">
            <v>Vergütung für Betriebs- und Verwaltungskosten von gemeinsam oder in Untermiete genutzte Liegenschaften, Einrichtungen und Mobilien. Overhead- Money für die pauschale Abgeltung von Leistungen.</v>
          </cell>
        </row>
        <row r="731">
          <cell r="I731">
            <v>3930</v>
          </cell>
          <cell r="J731">
            <v>3930</v>
          </cell>
          <cell r="K731"/>
          <cell r="L731" t="str">
            <v>Interne Verrechnung von Betriebs- und Verwaltungskosten</v>
          </cell>
          <cell r="M731" t="str">
            <v>Vergütung für Betriebs- und Verwaltungskosten von gemeinsam oder in Untermiete genutzte Liegenschaften, Einrichtungen und Mobilien. Overhead- Money für die pauschale Abgeltung von Leistungen.</v>
          </cell>
        </row>
        <row r="732">
          <cell r="I732">
            <v>393000</v>
          </cell>
          <cell r="J732"/>
          <cell r="K732" t="str">
            <v>3930.00</v>
          </cell>
          <cell r="L732" t="str">
            <v>Interne Verrechnung von Betriebs- und Verwaltungskosten</v>
          </cell>
          <cell r="M732" t="str">
            <v>Vergütung für Betriebs- und Verwaltungskosten von gemeinsam oder in Untermiete genutzte Liegenschaften, Einrichtungen und Mobilien. Overhead- Money für die pauschale Abgeltung von Leistungen.</v>
          </cell>
        </row>
        <row r="733">
          <cell r="I733">
            <v>394</v>
          </cell>
          <cell r="J733">
            <v>394</v>
          </cell>
          <cell r="K733"/>
          <cell r="L733" t="str">
            <v>Kalk. Zinsen und Finanzaufwand</v>
          </cell>
          <cell r="M733" t="str">
            <v>Vergütungen für kalkulatorische Zinsen auf dem Verwaltungs- und Finanzvermögen sowie auf den Verpflichtungskonten von Spezialfinanzierungen und Fonds.</v>
          </cell>
        </row>
        <row r="734">
          <cell r="I734">
            <v>3940</v>
          </cell>
          <cell r="J734">
            <v>3940</v>
          </cell>
          <cell r="K734"/>
          <cell r="L734" t="str">
            <v>Interne Verrechnung von kalk. Zinsen und Finanzaufwand</v>
          </cell>
          <cell r="M734" t="str">
            <v>Vergütungen für kalkulatorische Zinsen auf dem Verwaltungs- und Finanzvermögen sowie auf den Verpflichtungskonten von Spezialfinanzierungen und Fonds.</v>
          </cell>
        </row>
        <row r="735">
          <cell r="I735">
            <v>394000</v>
          </cell>
          <cell r="J735"/>
          <cell r="K735" t="str">
            <v>3940.00</v>
          </cell>
          <cell r="L735" t="str">
            <v>Interne Verrechnung von kalk. Zinsen und Finanzaufwand</v>
          </cell>
          <cell r="M735" t="str">
            <v>Vergütungen für kalkulatorische Zinsen auf dem Verwaltungs- und Finanzvermögen sowie auf den Verpflichtungskonten von Spezialfinanzierungen und Fonds.</v>
          </cell>
        </row>
        <row r="736">
          <cell r="I736">
            <v>395</v>
          </cell>
          <cell r="J736">
            <v>395</v>
          </cell>
          <cell r="K736"/>
          <cell r="L736" t="str">
            <v>Planmässige und ausserplanmässige Abschreibungen</v>
          </cell>
          <cell r="M736" t="str">
            <v>Planmässige und ausserplanmässige Abschreibungen auf dem Verwaltungsvermögen, sofern diese nicht direkt den Dienststellen belastet werden.</v>
          </cell>
        </row>
        <row r="737">
          <cell r="I737">
            <v>3950</v>
          </cell>
          <cell r="J737">
            <v>3950</v>
          </cell>
          <cell r="K737"/>
          <cell r="L737" t="str">
            <v>Interne Verrechnung von planmässigen und ausserplanmässigen Abschreibungen</v>
          </cell>
          <cell r="M737" t="str">
            <v>Planmässige und ausserplanmässige Abschreibungen auf dem Verwaltungsvermögen, sofern diese nicht direkt den Dienststellen belastet werden.</v>
          </cell>
        </row>
        <row r="738">
          <cell r="I738">
            <v>395000</v>
          </cell>
          <cell r="J738"/>
          <cell r="K738" t="str">
            <v>3950.00</v>
          </cell>
          <cell r="L738" t="str">
            <v>Interne Verrechnung von planmässigen und ausserplanmässigen Abschreibungen</v>
          </cell>
          <cell r="M738" t="str">
            <v>Planmässige und ausserplanmässige Abschreibungen auf dem Verwaltungsvermögen, sofern diese nicht direkt den Dienststellen belastet werden.</v>
          </cell>
        </row>
        <row r="739">
          <cell r="I739">
            <v>398</v>
          </cell>
          <cell r="J739">
            <v>398</v>
          </cell>
          <cell r="K739"/>
          <cell r="L739" t="str">
            <v>Übertragungen</v>
          </cell>
          <cell r="M739" t="str">
            <v>Buchmässige Vorgänge zwischen Amtsstellen, ohne dass eine Leistung (Warenbezug oder Dienstleistung, Benützung etc.) besteht, z.B. Übertragung eines Betrages vom Amt in die Erfolgsrechnung einer Spezialfinanzierung oder eines Fonds oder umgekehrt.</v>
          </cell>
        </row>
        <row r="740">
          <cell r="I740">
            <v>3980</v>
          </cell>
          <cell r="J740">
            <v>3980</v>
          </cell>
          <cell r="K740"/>
          <cell r="L740" t="str">
            <v>Interne Übertragungen</v>
          </cell>
          <cell r="M740" t="str">
            <v>Buchmässige Vorgänge zwischen Amtsstellen, ohne dass eine Leistung (Warenbezug oder Dienstleistung, Benützung etc.) besteht, z.B. Übertragung eines Betrages vom Amt in die Erfolgsrechnung einer Spezialfinanzierung oder eines Fonds oder umgekehrt.</v>
          </cell>
        </row>
        <row r="741">
          <cell r="I741">
            <v>398000</v>
          </cell>
          <cell r="J741"/>
          <cell r="K741" t="str">
            <v>3980.00</v>
          </cell>
          <cell r="L741" t="str">
            <v>Interne Übertragungen</v>
          </cell>
          <cell r="M741" t="str">
            <v>Buchmässige Vorgänge zwischen Amtsstellen, ohne dass eine Leistung (Warenbezug oder Dienstleistung, Benützung etc.) besteht, z.B. Übertragung eines Betrages vom Amt in die Erfolgsrechnung einer Spezialfinanzierung oder eines Fonds oder umgekehrt.</v>
          </cell>
        </row>
        <row r="742">
          <cell r="I742">
            <v>399</v>
          </cell>
          <cell r="J742">
            <v>399</v>
          </cell>
          <cell r="K742"/>
          <cell r="L742" t="str">
            <v>Übrige interne Verrechnungen</v>
          </cell>
          <cell r="M742" t="str">
            <v>Nicht anders zugeordnete Vergütungen an andere Dienststellen oder konsolidierte Einheiten.</v>
          </cell>
        </row>
        <row r="743">
          <cell r="I743">
            <v>3990</v>
          </cell>
          <cell r="J743">
            <v>3990</v>
          </cell>
          <cell r="K743"/>
          <cell r="L743" t="str">
            <v>Übrige interne Verrechnungen</v>
          </cell>
          <cell r="M743" t="str">
            <v>Nicht anders zugeordnete Vergütungen an andere Dienststellen oder konsolidierte Einheiten.</v>
          </cell>
        </row>
        <row r="744">
          <cell r="I744">
            <v>399000</v>
          </cell>
          <cell r="J744"/>
          <cell r="K744" t="str">
            <v>3990.00</v>
          </cell>
          <cell r="L744" t="str">
            <v>Übrige interne Verrechnungen</v>
          </cell>
          <cell r="M744" t="str">
            <v>Nicht anders zugeordnete Vergütungen an andere Dienststellen oder konsolidierte Einheiten.</v>
          </cell>
        </row>
        <row r="745">
          <cell r="I745">
            <v>4</v>
          </cell>
          <cell r="J745">
            <v>4</v>
          </cell>
          <cell r="K745"/>
          <cell r="L745" t="str">
            <v>Ertrag</v>
          </cell>
          <cell r="M745" t="str">
            <v xml:space="preserve"> </v>
          </cell>
        </row>
        <row r="746">
          <cell r="I746">
            <v>40</v>
          </cell>
          <cell r="J746">
            <v>40</v>
          </cell>
          <cell r="K746"/>
          <cell r="L746" t="str">
            <v>Fiskalertrag</v>
          </cell>
          <cell r="M746" t="str">
            <v xml:space="preserve"> </v>
          </cell>
        </row>
        <row r="747">
          <cell r="I747">
            <v>400</v>
          </cell>
          <cell r="J747">
            <v>400</v>
          </cell>
          <cell r="K747"/>
          <cell r="L747" t="str">
            <v>Direkte Steuern natürliche Personen</v>
          </cell>
          <cell r="M747" t="str">
            <v xml:space="preserve"> </v>
          </cell>
        </row>
        <row r="748">
          <cell r="I748">
            <v>4000</v>
          </cell>
          <cell r="J748">
            <v>4000</v>
          </cell>
          <cell r="K748"/>
          <cell r="L748" t="str">
            <v>Einkommenssteuern natürliche Personen</v>
          </cell>
          <cell r="M748" t="str">
            <v>Direkte Staats- oder Gemeindesteuern auf dem Einkommen natürlicher Personen.</v>
          </cell>
        </row>
        <row r="749">
          <cell r="I749">
            <v>40000</v>
          </cell>
          <cell r="J749" t="str">
            <v>4000.0</v>
          </cell>
          <cell r="K749"/>
          <cell r="L749" t="str">
            <v>Einkommenssteuern natürliche Personen Rechnungsjahr</v>
          </cell>
          <cell r="M749"/>
        </row>
        <row r="750">
          <cell r="I750">
            <v>400000</v>
          </cell>
          <cell r="J750"/>
          <cell r="K750" t="str">
            <v>4000.00</v>
          </cell>
          <cell r="L750" t="str">
            <v>Einkommenssteuern natürliche Personen Rechnungsjahr</v>
          </cell>
          <cell r="M750"/>
        </row>
        <row r="751">
          <cell r="I751">
            <v>40001</v>
          </cell>
          <cell r="J751" t="str">
            <v>4000.1</v>
          </cell>
          <cell r="K751"/>
          <cell r="L751" t="str">
            <v>Einkommenssteuern natürliche Personen früherer Jahre</v>
          </cell>
          <cell r="M751"/>
        </row>
        <row r="752">
          <cell r="I752">
            <v>400010</v>
          </cell>
          <cell r="J752"/>
          <cell r="K752" t="str">
            <v>4000.10</v>
          </cell>
          <cell r="L752" t="str">
            <v>Einkommenssteuern natürliche Personen früherer Jahre</v>
          </cell>
          <cell r="M752"/>
        </row>
        <row r="753">
          <cell r="I753">
            <v>40002</v>
          </cell>
          <cell r="J753" t="str">
            <v>4000.2</v>
          </cell>
          <cell r="K753"/>
          <cell r="L753" t="str">
            <v>Nachsteuern Einkommensteuern natürliche Personen</v>
          </cell>
          <cell r="M753"/>
        </row>
        <row r="754">
          <cell r="I754">
            <v>400020</v>
          </cell>
          <cell r="J754"/>
          <cell r="K754" t="str">
            <v>4000.20</v>
          </cell>
          <cell r="L754" t="str">
            <v>Nachsteuern Einkommensteuern natürliche Personen</v>
          </cell>
          <cell r="M754"/>
        </row>
        <row r="755">
          <cell r="I755">
            <v>40004</v>
          </cell>
          <cell r="J755" t="str">
            <v>4000.4</v>
          </cell>
          <cell r="K755"/>
          <cell r="L755" t="str">
            <v>Aktive Steuerausscheidungen Einkommensteuern natürliche Personen</v>
          </cell>
          <cell r="M755"/>
        </row>
        <row r="756">
          <cell r="I756">
            <v>400040</v>
          </cell>
          <cell r="J756"/>
          <cell r="K756" t="str">
            <v>4000.40</v>
          </cell>
          <cell r="L756" t="str">
            <v>Aktive Steuerausscheidungen Einkommensteuern natürliche Personen</v>
          </cell>
          <cell r="M756"/>
        </row>
        <row r="757">
          <cell r="I757">
            <v>40005</v>
          </cell>
          <cell r="J757" t="str">
            <v>4000.5</v>
          </cell>
          <cell r="K757"/>
          <cell r="L757" t="str">
            <v>Passive Steuerausscheidungen Einkommensteuern natürliche Personen</v>
          </cell>
          <cell r="M757" t="str">
            <v>Ertragsminderungskonto.</v>
          </cell>
        </row>
        <row r="758">
          <cell r="I758">
            <v>400050</v>
          </cell>
          <cell r="J758"/>
          <cell r="K758" t="str">
            <v>4000.50</v>
          </cell>
          <cell r="L758" t="str">
            <v>Passive Steuerausscheidungen Einkommensteuern natürliche Personen</v>
          </cell>
          <cell r="M758" t="str">
            <v>Ertragsminderungskonto.</v>
          </cell>
        </row>
        <row r="759">
          <cell r="I759">
            <v>40006</v>
          </cell>
          <cell r="J759" t="str">
            <v>4000.6</v>
          </cell>
          <cell r="K759"/>
          <cell r="L759" t="str">
            <v>Pauschale Steueranrechnung natürliche Personen</v>
          </cell>
          <cell r="M759" t="str">
            <v>Ertragsminderungskonto.</v>
          </cell>
        </row>
        <row r="760">
          <cell r="I760">
            <v>400060</v>
          </cell>
          <cell r="J760"/>
          <cell r="K760" t="str">
            <v>4000.60</v>
          </cell>
          <cell r="L760" t="str">
            <v>Pauschale Steueranrechnung natürliche Personen</v>
          </cell>
          <cell r="M760" t="str">
            <v>Ertragsminderungskonto.</v>
          </cell>
        </row>
        <row r="761">
          <cell r="I761">
            <v>4001</v>
          </cell>
          <cell r="J761">
            <v>4001</v>
          </cell>
          <cell r="K761"/>
          <cell r="L761" t="str">
            <v>Vermögenssteuern natürliche Personen</v>
          </cell>
          <cell r="M761" t="str">
            <v>Direkte Staats- oder Gemeindesteuern auf dem Vermögen natürlicher Personen.</v>
          </cell>
        </row>
        <row r="762">
          <cell r="I762">
            <v>40010</v>
          </cell>
          <cell r="J762" t="str">
            <v>4001.0</v>
          </cell>
          <cell r="K762"/>
          <cell r="L762" t="str">
            <v>Vermögenssteuern natürliche Personen Rechnungsjahr</v>
          </cell>
          <cell r="M762"/>
        </row>
        <row r="763">
          <cell r="I763">
            <v>400100</v>
          </cell>
          <cell r="J763"/>
          <cell r="K763" t="str">
            <v>4001.00</v>
          </cell>
          <cell r="L763" t="str">
            <v>Vermögenssteuern natürliche Personen Rechnungsjahr</v>
          </cell>
          <cell r="M763"/>
        </row>
        <row r="764">
          <cell r="I764">
            <v>40011</v>
          </cell>
          <cell r="J764" t="str">
            <v>4001.1</v>
          </cell>
          <cell r="K764"/>
          <cell r="L764" t="str">
            <v>Vermögenssteuern natürliche Personen früherer Jahre</v>
          </cell>
          <cell r="M764"/>
        </row>
        <row r="765">
          <cell r="I765">
            <v>400110</v>
          </cell>
          <cell r="J765"/>
          <cell r="K765" t="str">
            <v>4001.10</v>
          </cell>
          <cell r="L765" t="str">
            <v>Vermögenssteuern natürliche Personen früherer Jahre</v>
          </cell>
          <cell r="M765"/>
        </row>
        <row r="766">
          <cell r="I766">
            <v>40012</v>
          </cell>
          <cell r="J766" t="str">
            <v>4001.2</v>
          </cell>
          <cell r="K766"/>
          <cell r="L766" t="str">
            <v>Nachsteuern Vermögenssteuern natürliche Personen</v>
          </cell>
          <cell r="M766"/>
        </row>
        <row r="767">
          <cell r="I767">
            <v>400120</v>
          </cell>
          <cell r="J767"/>
          <cell r="K767" t="str">
            <v>4001.20</v>
          </cell>
          <cell r="L767" t="str">
            <v>Nachsteuern Vermögenssteuern natürliche Personen</v>
          </cell>
          <cell r="M767"/>
        </row>
        <row r="768">
          <cell r="I768">
            <v>40014</v>
          </cell>
          <cell r="J768" t="str">
            <v>4001.4</v>
          </cell>
          <cell r="K768"/>
          <cell r="L768" t="str">
            <v>Aktive Steuerausscheidungen Vermögenssteuern natürliche Personen</v>
          </cell>
          <cell r="M768"/>
        </row>
        <row r="769">
          <cell r="I769">
            <v>400140</v>
          </cell>
          <cell r="J769"/>
          <cell r="K769" t="str">
            <v>4001.40</v>
          </cell>
          <cell r="L769" t="str">
            <v>Aktive Steuerausscheidungen Vermögenssteuern natürliche Personen</v>
          </cell>
          <cell r="M769"/>
        </row>
        <row r="770">
          <cell r="I770">
            <v>40015</v>
          </cell>
          <cell r="J770" t="str">
            <v>4001.5</v>
          </cell>
          <cell r="K770"/>
          <cell r="L770" t="str">
            <v>Passive Steuerausscheidungen Vermögenssteuern natürliche Personen</v>
          </cell>
          <cell r="M770" t="str">
            <v>Ertragsminderungskonto.</v>
          </cell>
        </row>
        <row r="771">
          <cell r="I771">
            <v>400150</v>
          </cell>
          <cell r="J771"/>
          <cell r="K771" t="str">
            <v>4001.50</v>
          </cell>
          <cell r="L771" t="str">
            <v>Passive Steuerausscheidungen Vermögenssteuern natürliche Personen</v>
          </cell>
          <cell r="M771" t="str">
            <v>Ertragsminderungskonto.</v>
          </cell>
        </row>
        <row r="772">
          <cell r="I772">
            <v>4002</v>
          </cell>
          <cell r="J772">
            <v>4002</v>
          </cell>
          <cell r="K772"/>
          <cell r="L772" t="str">
            <v>Quellensteuern natürliche Personen</v>
          </cell>
          <cell r="M772" t="str">
            <v>Direkte Staats- oder Gemeindesteuern auf dem Einkommen von natürlichen Personen mit Wohnsitz im Ausland (gem. Art. 35 Steuerharmonisierungsgesetz).</v>
          </cell>
        </row>
        <row r="773">
          <cell r="I773">
            <v>400200</v>
          </cell>
          <cell r="J773"/>
          <cell r="K773" t="str">
            <v>4002.00</v>
          </cell>
          <cell r="L773" t="str">
            <v>Quellensteuern natürliche Personen</v>
          </cell>
          <cell r="M773"/>
        </row>
        <row r="774">
          <cell r="I774">
            <v>4008</v>
          </cell>
          <cell r="J774">
            <v>4008</v>
          </cell>
          <cell r="K774"/>
          <cell r="L774" t="str">
            <v>Personensteuern</v>
          </cell>
          <cell r="M774" t="str">
            <v>Feuerwehrsteuer und andere "Kopfsteuern".</v>
          </cell>
        </row>
        <row r="775">
          <cell r="I775">
            <v>400800</v>
          </cell>
          <cell r="J775"/>
          <cell r="K775" t="str">
            <v>4008.00</v>
          </cell>
          <cell r="L775" t="str">
            <v>Personalsteuern</v>
          </cell>
          <cell r="M775"/>
        </row>
        <row r="776">
          <cell r="I776">
            <v>4009</v>
          </cell>
          <cell r="J776">
            <v>4009</v>
          </cell>
          <cell r="K776"/>
          <cell r="L776" t="str">
            <v>Übrige direkte Steuern natürliche Personen</v>
          </cell>
          <cell r="M776" t="str">
            <v>Nicht anderswo zugeordnete direkte Steuern von natürlichen Personen.</v>
          </cell>
        </row>
        <row r="777">
          <cell r="I777">
            <v>400900</v>
          </cell>
          <cell r="J777"/>
          <cell r="K777" t="str">
            <v>4009.00</v>
          </cell>
          <cell r="L777" t="str">
            <v>Übrige direkte Steuern natürliche Personen</v>
          </cell>
          <cell r="M777" t="str">
            <v>Nicht anderswo zugeordnete direkte Steuern von natürlichen Personen.</v>
          </cell>
        </row>
        <row r="778">
          <cell r="I778">
            <v>401</v>
          </cell>
          <cell r="J778">
            <v>401</v>
          </cell>
          <cell r="K778"/>
          <cell r="L778" t="str">
            <v>Direkte Steuern juristische Personen</v>
          </cell>
          <cell r="M778" t="str">
            <v xml:space="preserve"> </v>
          </cell>
        </row>
        <row r="779">
          <cell r="I779">
            <v>4010</v>
          </cell>
          <cell r="J779">
            <v>4010</v>
          </cell>
          <cell r="K779"/>
          <cell r="L779" t="str">
            <v>Gewinnsteuern juristische Personen</v>
          </cell>
          <cell r="M779" t="str">
            <v>Direkte Staats- oder Gemeindesteuern auf dem Gewinn von juristischen Personen inkl. Liquidationsgewinne gem. Art. 24 Steuerharmonisierungsgesetz.</v>
          </cell>
        </row>
        <row r="780">
          <cell r="I780">
            <v>40100</v>
          </cell>
          <cell r="J780" t="str">
            <v>4010.0</v>
          </cell>
          <cell r="K780"/>
          <cell r="L780" t="str">
            <v>Gewinnsteuern juristische Personen Rechnungsjahr</v>
          </cell>
          <cell r="M780"/>
        </row>
        <row r="781">
          <cell r="I781">
            <v>401000</v>
          </cell>
          <cell r="J781"/>
          <cell r="K781" t="str">
            <v>4010.00</v>
          </cell>
          <cell r="L781" t="str">
            <v>Gewinnsteuern juristische Personen Rechnungsjahr</v>
          </cell>
          <cell r="M781"/>
        </row>
        <row r="782">
          <cell r="I782">
            <v>40101</v>
          </cell>
          <cell r="J782" t="str">
            <v>4010.1</v>
          </cell>
          <cell r="K782"/>
          <cell r="L782" t="str">
            <v>Gewinnsteuern juristische Personen früherer Jahre</v>
          </cell>
          <cell r="M782"/>
        </row>
        <row r="783">
          <cell r="I783">
            <v>401010</v>
          </cell>
          <cell r="J783"/>
          <cell r="K783" t="str">
            <v>4010.10</v>
          </cell>
          <cell r="L783" t="str">
            <v>Gewinnsteuern juristische Personen früherer Jahre</v>
          </cell>
          <cell r="M783"/>
        </row>
        <row r="784">
          <cell r="I784">
            <v>40102</v>
          </cell>
          <cell r="J784" t="str">
            <v>4010.2</v>
          </cell>
          <cell r="K784"/>
          <cell r="L784" t="str">
            <v>Nachsteuern Gewinnsteuern juristische Personen</v>
          </cell>
          <cell r="M784"/>
        </row>
        <row r="785">
          <cell r="I785">
            <v>401020</v>
          </cell>
          <cell r="J785"/>
          <cell r="K785" t="str">
            <v>4010.20</v>
          </cell>
          <cell r="L785" t="str">
            <v>Nachsteuern Gewinnsteuern juristische Personen</v>
          </cell>
          <cell r="M785"/>
        </row>
        <row r="786">
          <cell r="I786">
            <v>40104</v>
          </cell>
          <cell r="J786" t="str">
            <v>4010.4</v>
          </cell>
          <cell r="K786"/>
          <cell r="L786" t="str">
            <v>Aktive Steuerausscheidungen Gewinnsteuern juristische Personen</v>
          </cell>
          <cell r="M786"/>
        </row>
        <row r="787">
          <cell r="I787">
            <v>401040</v>
          </cell>
          <cell r="J787"/>
          <cell r="K787" t="str">
            <v>4010.40</v>
          </cell>
          <cell r="L787" t="str">
            <v>Aktive Steuerausscheidungen Gewinnsteuern juristische Personen</v>
          </cell>
          <cell r="M787"/>
        </row>
        <row r="788">
          <cell r="I788">
            <v>40105</v>
          </cell>
          <cell r="J788" t="str">
            <v>4010.5</v>
          </cell>
          <cell r="K788"/>
          <cell r="L788" t="str">
            <v>Passive Steuerausscheidungen Gewinnsteuern juristische Personen</v>
          </cell>
          <cell r="M788" t="str">
            <v>Ertragsminderungskonto.</v>
          </cell>
        </row>
        <row r="789">
          <cell r="I789">
            <v>401050</v>
          </cell>
          <cell r="J789"/>
          <cell r="K789" t="str">
            <v>4010.50</v>
          </cell>
          <cell r="L789" t="str">
            <v>Passive Steuerausscheidungen Gewinnsteuern juristische Personen</v>
          </cell>
          <cell r="M789" t="str">
            <v>Ertragsminderungskonto.</v>
          </cell>
        </row>
        <row r="790">
          <cell r="I790">
            <v>40106</v>
          </cell>
          <cell r="J790" t="str">
            <v>4010.6</v>
          </cell>
          <cell r="K790"/>
          <cell r="L790" t="str">
            <v>Pauschale Steueranrechnung juristische Personen</v>
          </cell>
          <cell r="M790" t="str">
            <v>Ertragsminderungskonto.</v>
          </cell>
        </row>
        <row r="791">
          <cell r="I791">
            <v>401060</v>
          </cell>
          <cell r="J791"/>
          <cell r="K791" t="str">
            <v>4010.60</v>
          </cell>
          <cell r="L791" t="str">
            <v>Pauschale Steueranrechnung juristische Personen</v>
          </cell>
          <cell r="M791" t="str">
            <v>Ertragsminderungskonto.</v>
          </cell>
        </row>
        <row r="792">
          <cell r="I792">
            <v>4011</v>
          </cell>
          <cell r="J792">
            <v>4011</v>
          </cell>
          <cell r="K792"/>
          <cell r="L792" t="str">
            <v>Kapitalssteuern juristische Personen</v>
          </cell>
          <cell r="M792" t="str">
            <v>Direkte Staats- oder Gemeindesteuern auf dem Kapital von juristischen Personen.</v>
          </cell>
        </row>
        <row r="793">
          <cell r="I793">
            <v>40110</v>
          </cell>
          <cell r="J793" t="str">
            <v>4011.0</v>
          </cell>
          <cell r="K793"/>
          <cell r="L793" t="str">
            <v>Kapitalssteuern juristische Personen Rechnungsjahr</v>
          </cell>
          <cell r="M793"/>
        </row>
        <row r="794">
          <cell r="I794">
            <v>401100</v>
          </cell>
          <cell r="J794"/>
          <cell r="K794" t="str">
            <v>4011.00</v>
          </cell>
          <cell r="L794" t="str">
            <v>Kapitalssteuern juristische Personen Rechnungsjahr</v>
          </cell>
          <cell r="M794"/>
        </row>
        <row r="795">
          <cell r="I795">
            <v>40111</v>
          </cell>
          <cell r="J795" t="str">
            <v>4011.1</v>
          </cell>
          <cell r="K795"/>
          <cell r="L795" t="str">
            <v>Kapitalssteuern juristische Personen früherer Jahre</v>
          </cell>
          <cell r="M795"/>
        </row>
        <row r="796">
          <cell r="I796">
            <v>401110</v>
          </cell>
          <cell r="J796"/>
          <cell r="K796" t="str">
            <v>4011.10</v>
          </cell>
          <cell r="L796" t="str">
            <v>Kapitalssteuern juristische Personen früherer Jahre</v>
          </cell>
          <cell r="M796"/>
        </row>
        <row r="797">
          <cell r="I797">
            <v>40112</v>
          </cell>
          <cell r="J797" t="str">
            <v>4011.2</v>
          </cell>
          <cell r="K797"/>
          <cell r="L797" t="str">
            <v>Nachsteuern Kapitalsteuern juristische Personen</v>
          </cell>
          <cell r="M797"/>
        </row>
        <row r="798">
          <cell r="I798">
            <v>401120</v>
          </cell>
          <cell r="J798"/>
          <cell r="K798" t="str">
            <v>4011.20</v>
          </cell>
          <cell r="L798" t="str">
            <v>Nachsteuern Kapitalsteuern juristische Personen</v>
          </cell>
          <cell r="M798"/>
        </row>
        <row r="799">
          <cell r="I799">
            <v>40114</v>
          </cell>
          <cell r="J799" t="str">
            <v>4011.4</v>
          </cell>
          <cell r="K799"/>
          <cell r="L799" t="str">
            <v>Aktive Steuerausscheidungen Kapitalsteuern juristische Personen</v>
          </cell>
          <cell r="M799"/>
        </row>
        <row r="800">
          <cell r="I800">
            <v>401140</v>
          </cell>
          <cell r="J800"/>
          <cell r="K800" t="str">
            <v>4011.40</v>
          </cell>
          <cell r="L800" t="str">
            <v>Aktive Steuerausscheidungen Kapitalsteuern juristische Personen</v>
          </cell>
          <cell r="M800"/>
        </row>
        <row r="801">
          <cell r="I801">
            <v>40115</v>
          </cell>
          <cell r="J801" t="str">
            <v>4011.5</v>
          </cell>
          <cell r="K801"/>
          <cell r="L801" t="str">
            <v>Passive Steuerausscheidungen Kapitalsteuern juristische Personen</v>
          </cell>
          <cell r="M801" t="str">
            <v>Ertragsminderungskonto.</v>
          </cell>
        </row>
        <row r="802">
          <cell r="I802">
            <v>401150</v>
          </cell>
          <cell r="J802"/>
          <cell r="K802" t="str">
            <v>4011.50</v>
          </cell>
          <cell r="L802" t="str">
            <v>Passive Steuerausscheidungen Kapitalsteuern juristische Personen</v>
          </cell>
          <cell r="M802" t="str">
            <v>Ertragsminderungskonto.</v>
          </cell>
        </row>
        <row r="803">
          <cell r="I803">
            <v>4012</v>
          </cell>
          <cell r="J803">
            <v>4012</v>
          </cell>
          <cell r="K803"/>
          <cell r="L803" t="str">
            <v>Quellensteuern juristische Personen</v>
          </cell>
          <cell r="M803" t="str">
            <v>Quellensteuern von juristischen Personen gemäss Art. 35 ff. Steuerharmonisierungsgesetz. Quellensteuern von juristischen Personen fallen nur in einigen wenigen Geschäftsfällen an.</v>
          </cell>
        </row>
        <row r="804">
          <cell r="I804">
            <v>401200</v>
          </cell>
          <cell r="J804"/>
          <cell r="K804" t="str">
            <v>4012.00</v>
          </cell>
          <cell r="L804" t="str">
            <v>Quellensteuern juristische Personen</v>
          </cell>
          <cell r="M804"/>
        </row>
        <row r="805">
          <cell r="I805">
            <v>4019</v>
          </cell>
          <cell r="J805">
            <v>4019</v>
          </cell>
          <cell r="K805"/>
          <cell r="L805" t="str">
            <v>Übrige direkte Steuern juristische Personen</v>
          </cell>
          <cell r="M805" t="str">
            <v>Nicht anderswo zugeordnete direkte Steuern von juristischen Personen.</v>
          </cell>
        </row>
        <row r="806">
          <cell r="I806">
            <v>401900</v>
          </cell>
          <cell r="J806"/>
          <cell r="K806" t="str">
            <v>4019.00</v>
          </cell>
          <cell r="L806" t="str">
            <v>Übrige direkte Steuern juristische Personen</v>
          </cell>
          <cell r="M806" t="str">
            <v>Nicht anderswo zugeordnete direkte Steuern von juristischen Personen.</v>
          </cell>
        </row>
        <row r="807">
          <cell r="I807">
            <v>402</v>
          </cell>
          <cell r="J807">
            <v>402</v>
          </cell>
          <cell r="K807"/>
          <cell r="L807" t="str">
            <v>Übrige Direkte Steuern</v>
          </cell>
          <cell r="M807" t="str">
            <v xml:space="preserve"> </v>
          </cell>
        </row>
        <row r="808">
          <cell r="I808">
            <v>4020</v>
          </cell>
          <cell r="J808">
            <v>4020</v>
          </cell>
          <cell r="K808"/>
          <cell r="L808" t="str">
            <v>Verrechnungssteuer (nur Bund)</v>
          </cell>
          <cell r="M808" t="str">
            <v>Konto wird nur vom Bund verwendet.</v>
          </cell>
        </row>
        <row r="809">
          <cell r="I809">
            <v>402000</v>
          </cell>
          <cell r="J809"/>
          <cell r="K809" t="str">
            <v>4020.00</v>
          </cell>
          <cell r="L809" t="str">
            <v>Verrechnungssteuer (nur Bund)</v>
          </cell>
          <cell r="M809" t="str">
            <v>Konto wird nur vom Bund verwendet.</v>
          </cell>
        </row>
        <row r="810">
          <cell r="I810">
            <v>4021</v>
          </cell>
          <cell r="J810">
            <v>4021</v>
          </cell>
          <cell r="K810"/>
          <cell r="L810" t="str">
            <v>Grundsteuern</v>
          </cell>
          <cell r="M810" t="str">
            <v>Periodische Objektsteuern auf dem Grundbesitz oder auf Liegenschaften.</v>
          </cell>
        </row>
        <row r="811">
          <cell r="I811">
            <v>402100</v>
          </cell>
          <cell r="J811"/>
          <cell r="K811" t="str">
            <v>4021.00</v>
          </cell>
          <cell r="L811" t="str">
            <v>Liegenschaftensteuern</v>
          </cell>
          <cell r="M811" t="str">
            <v>Periodische Objektsteuern auf dem Grundbesitz oder auf Liegenschaften.</v>
          </cell>
        </row>
        <row r="812">
          <cell r="I812">
            <v>4022</v>
          </cell>
          <cell r="J812">
            <v>4022</v>
          </cell>
          <cell r="K812"/>
          <cell r="L812" t="str">
            <v>Vermögensgewinnsteuern</v>
          </cell>
          <cell r="M812" t="str">
            <v>Grundstückgewinnsteuern, Kapitalgewinnsteuern, Vermögensgewinnsteuern.</v>
          </cell>
        </row>
        <row r="813">
          <cell r="I813">
            <v>402200</v>
          </cell>
          <cell r="J813"/>
          <cell r="K813" t="str">
            <v>4022.00</v>
          </cell>
          <cell r="L813" t="str">
            <v>Grundstückgewinnsteuern</v>
          </cell>
          <cell r="M813">
            <v>0</v>
          </cell>
        </row>
        <row r="814">
          <cell r="I814">
            <v>4023</v>
          </cell>
          <cell r="J814">
            <v>4023</v>
          </cell>
          <cell r="K814"/>
          <cell r="L814" t="str">
            <v>Vermögensverkehrssteuern</v>
          </cell>
          <cell r="M814" t="str">
            <v>Handänderungssteuern, Emissions- und Umsatzabgaben auf Wertpapieren, Stempelabgaben auf Quittungen für Versicherungsprämien, kantonale Stempelsteuer.</v>
          </cell>
        </row>
        <row r="815">
          <cell r="I815">
            <v>402300</v>
          </cell>
          <cell r="J815"/>
          <cell r="K815" t="str">
            <v>4023.00</v>
          </cell>
          <cell r="L815" t="str">
            <v>Handänderungsteuern</v>
          </cell>
          <cell r="M815">
            <v>0</v>
          </cell>
        </row>
        <row r="816">
          <cell r="I816">
            <v>4024</v>
          </cell>
          <cell r="J816">
            <v>4024</v>
          </cell>
          <cell r="K816"/>
          <cell r="L816" t="str">
            <v>Erbschafts- und Schenkungssteuern</v>
          </cell>
          <cell r="M816" t="str">
            <v>Kantonale Rechtsübertragungssteuern auf Erbschaften, Vermächtnissen und Schenkungen.</v>
          </cell>
        </row>
        <row r="817">
          <cell r="I817">
            <v>402400</v>
          </cell>
          <cell r="J817"/>
          <cell r="K817" t="str">
            <v>4024.00</v>
          </cell>
          <cell r="L817" t="str">
            <v>Erbschafts- und Schenkungssteuern</v>
          </cell>
          <cell r="M817" t="str">
            <v>Kantonale Rechtsübertragungssteuern auf Erbschaften, Vermächtnissen und Schenkungen.</v>
          </cell>
        </row>
        <row r="818">
          <cell r="I818">
            <v>4025</v>
          </cell>
          <cell r="J818">
            <v>4025</v>
          </cell>
          <cell r="K818"/>
          <cell r="L818" t="str">
            <v>Spielbanken- und Spielautomatenabgabe</v>
          </cell>
          <cell r="M818" t="str">
            <v>Abgabe auf dem Gewinn oder Bruttoertrag der Spielbanken gem. Eidg. Spielbankengesetz sowie auf Spielautomaten.
Gebühren für das Erteilen von Bewilligungen für das Aufstellen von Spielautomaten werden auf Konto 4210 Gebühren für Amtshandlungen gebucht.</v>
          </cell>
        </row>
        <row r="819">
          <cell r="I819">
            <v>402500</v>
          </cell>
          <cell r="J819"/>
          <cell r="K819" t="str">
            <v>4025.00</v>
          </cell>
          <cell r="L819" t="str">
            <v>Spielbanken- und Spielautomatenabgabe</v>
          </cell>
          <cell r="M819" t="str">
            <v>Abgabe auf dem Gewinn oder Bruttoertrag der Spielbanken gem. Eidg. Spielbankengesetz sowie auf Spielautomaten.
Gebühren für das Erteilen von Bewilligungen für das Aufstellen von Spielautomaten werden auf Konto 4210 Gebühren für Amtshandlungen gebucht.</v>
          </cell>
        </row>
        <row r="820">
          <cell r="I820">
            <v>403</v>
          </cell>
          <cell r="J820">
            <v>403</v>
          </cell>
          <cell r="K820"/>
          <cell r="L820" t="str">
            <v>Besitz- und Aufwandsteuern</v>
          </cell>
          <cell r="M820" t="str">
            <v xml:space="preserve"> </v>
          </cell>
        </row>
        <row r="821">
          <cell r="I821">
            <v>4030</v>
          </cell>
          <cell r="J821">
            <v>4030</v>
          </cell>
          <cell r="K821"/>
          <cell r="L821" t="str">
            <v>Verkehrsabgaben</v>
          </cell>
          <cell r="M821" t="str">
            <v>Motorfahrzeugsteuern.</v>
          </cell>
        </row>
        <row r="822">
          <cell r="I822">
            <v>403000</v>
          </cell>
          <cell r="J822"/>
          <cell r="K822" t="str">
            <v>4030.00</v>
          </cell>
          <cell r="L822" t="str">
            <v>Verkehrsabgaben</v>
          </cell>
          <cell r="M822" t="str">
            <v>Motorfahrzeugsteuern.</v>
          </cell>
        </row>
        <row r="823">
          <cell r="I823">
            <v>4031</v>
          </cell>
          <cell r="J823">
            <v>4031</v>
          </cell>
          <cell r="K823"/>
          <cell r="L823" t="str">
            <v>Schiffssteuer</v>
          </cell>
          <cell r="M823" t="str">
            <v>Steuern auf Schiffen und Booten.</v>
          </cell>
        </row>
        <row r="824">
          <cell r="I824">
            <v>403100</v>
          </cell>
          <cell r="J824"/>
          <cell r="K824" t="str">
            <v>4031.00</v>
          </cell>
          <cell r="L824" t="str">
            <v>Schiffssteuer</v>
          </cell>
          <cell r="M824" t="str">
            <v>Steuern auf Schiffen und Booten.</v>
          </cell>
        </row>
        <row r="825">
          <cell r="I825">
            <v>4032</v>
          </cell>
          <cell r="J825">
            <v>4032</v>
          </cell>
          <cell r="K825"/>
          <cell r="L825" t="str">
            <v>Vergnügungssteuern</v>
          </cell>
          <cell r="M825" t="str">
            <v>Billettsteuer, Vergnügungssteuern, etc.</v>
          </cell>
        </row>
        <row r="826">
          <cell r="I826">
            <v>403200</v>
          </cell>
          <cell r="J826"/>
          <cell r="K826" t="str">
            <v>4032.00</v>
          </cell>
          <cell r="L826" t="str">
            <v>Vergnügungssteuern</v>
          </cell>
          <cell r="M826" t="str">
            <v>Billettsteuer, Vergnügungssteuern, etc.</v>
          </cell>
        </row>
        <row r="827">
          <cell r="I827">
            <v>4033</v>
          </cell>
          <cell r="J827">
            <v>4033</v>
          </cell>
          <cell r="K827"/>
          <cell r="L827" t="str">
            <v>Hundesteuer</v>
          </cell>
          <cell r="M827" t="str">
            <v>Abgabe für Hunde</v>
          </cell>
        </row>
        <row r="828">
          <cell r="I828">
            <v>403300</v>
          </cell>
          <cell r="J828"/>
          <cell r="K828" t="str">
            <v>4033.00</v>
          </cell>
          <cell r="L828" t="str">
            <v>Hundesteuer</v>
          </cell>
          <cell r="M828"/>
        </row>
        <row r="829">
          <cell r="I829">
            <v>4039</v>
          </cell>
          <cell r="J829">
            <v>4039</v>
          </cell>
          <cell r="K829"/>
          <cell r="L829" t="str">
            <v>Übrige Besitz- und Aufwandsteuer</v>
          </cell>
          <cell r="M829" t="str">
            <v>Nicht anderswo zugeordnete Abgaben auf dem Besitz oder Aufwand.</v>
          </cell>
        </row>
        <row r="830">
          <cell r="I830">
            <v>403900</v>
          </cell>
          <cell r="J830"/>
          <cell r="K830" t="str">
            <v>4039.00</v>
          </cell>
          <cell r="L830" t="str">
            <v>Übrige Besitz- und Aufwandsteuer</v>
          </cell>
          <cell r="M830" t="str">
            <v>Nicht anderswo zugeordnete Abgaben auf dem Besitz oder Aufwand.</v>
          </cell>
        </row>
        <row r="831">
          <cell r="I831">
            <v>41</v>
          </cell>
          <cell r="J831">
            <v>41</v>
          </cell>
          <cell r="K831"/>
          <cell r="L831" t="str">
            <v>Regalien und Konzessionen</v>
          </cell>
          <cell r="M831" t="str">
            <v xml:space="preserve"> </v>
          </cell>
        </row>
        <row r="832">
          <cell r="I832">
            <v>410</v>
          </cell>
          <cell r="J832">
            <v>410</v>
          </cell>
          <cell r="K832"/>
          <cell r="L832" t="str">
            <v>Regalien</v>
          </cell>
          <cell r="M832" t="str">
            <v>Erträge aus Regalien und Monopolen.</v>
          </cell>
        </row>
        <row r="833">
          <cell r="I833">
            <v>4100</v>
          </cell>
          <cell r="J833">
            <v>4100</v>
          </cell>
          <cell r="K833"/>
          <cell r="L833" t="str">
            <v>Regalien</v>
          </cell>
          <cell r="M833" t="str">
            <v>Salzregal, Bergregal, Fischereiregal, Jagdregal u.a.</v>
          </cell>
        </row>
        <row r="834">
          <cell r="I834">
            <v>410000</v>
          </cell>
          <cell r="J834"/>
          <cell r="K834" t="str">
            <v>4100.00</v>
          </cell>
          <cell r="L834" t="str">
            <v>Regalien</v>
          </cell>
          <cell r="M834" t="str">
            <v>Salzregal, Bergregal, Fischereiregal, Jagdregal u.a.</v>
          </cell>
        </row>
        <row r="835">
          <cell r="I835">
            <v>411</v>
          </cell>
          <cell r="J835">
            <v>411</v>
          </cell>
          <cell r="K835"/>
          <cell r="L835" t="str">
            <v>Schweiz. Nationalbank</v>
          </cell>
          <cell r="M835" t="str">
            <v xml:space="preserve"> </v>
          </cell>
        </row>
        <row r="836">
          <cell r="I836">
            <v>4110</v>
          </cell>
          <cell r="J836">
            <v>4110</v>
          </cell>
          <cell r="K836"/>
          <cell r="L836" t="str">
            <v>Anteil am Reingewinn der SNB</v>
          </cell>
          <cell r="M836" t="str">
            <v>Ertragsanteile und andere Ausschüttungen der Schweiz. Nationalbank - aber nicht Dividende von SNB (siehe Sachgruppe 4464).</v>
          </cell>
        </row>
        <row r="837">
          <cell r="I837">
            <v>411000</v>
          </cell>
          <cell r="J837"/>
          <cell r="K837" t="str">
            <v>4110.00</v>
          </cell>
          <cell r="L837" t="str">
            <v>Anteil am Reingewinn der SNB</v>
          </cell>
          <cell r="M837" t="str">
            <v>Ertragsanteile und andere Ausschüttungen der Schweiz. Nationalbank - aber nicht Dividende von SNB (siehe Sachgruppe 4464).</v>
          </cell>
        </row>
        <row r="838">
          <cell r="I838">
            <v>412</v>
          </cell>
          <cell r="J838">
            <v>412</v>
          </cell>
          <cell r="K838"/>
          <cell r="L838" t="str">
            <v>Konzessionen</v>
          </cell>
          <cell r="M838" t="str">
            <v>Erträge aus der Erteilung von Konzessionen und Patenten.</v>
          </cell>
        </row>
        <row r="839">
          <cell r="I839">
            <v>4120</v>
          </cell>
          <cell r="J839">
            <v>4120</v>
          </cell>
          <cell r="K839"/>
          <cell r="L839" t="str">
            <v>Konzessionen</v>
          </cell>
          <cell r="M839" t="str">
            <v>Klein- und Mittelverkaufsabgaben, Wasserrechts- und -Nutzungskonzessionen, Wasserentnahme aus Gewässern, Wirtschafts- und Kleinhandelspatente, Viehhandelspatente, Nutzung von Erdwärme oder Grundwässer durch Erdsonden, Kiesgewinnung, u.a.</v>
          </cell>
        </row>
        <row r="840">
          <cell r="I840">
            <v>412000</v>
          </cell>
          <cell r="J840"/>
          <cell r="K840" t="str">
            <v>4120.00</v>
          </cell>
          <cell r="L840" t="str">
            <v>Konzessionen</v>
          </cell>
          <cell r="M840" t="str">
            <v>Klein- und Mittelverkaufsabgaben, Wasserrechts- und -Nutzungskonzessionen, Wasserentnahme aus Gewässern, Wirtschafts- und Kleinhandelspatente, Viehhandelspatente, Nutzung von Erdwärme oder Grundwässer durch Erdsonden, Kiesgewinnung, u.a.</v>
          </cell>
        </row>
        <row r="841">
          <cell r="I841">
            <v>413</v>
          </cell>
          <cell r="J841">
            <v>413</v>
          </cell>
          <cell r="K841"/>
          <cell r="L841" t="str">
            <v>Ertragsanteile an Lotterien, Sport-Toto, Wetten</v>
          </cell>
          <cell r="M841" t="str">
            <v>Bewilligungen für Lotterien und gewerbsmässige Wetten.</v>
          </cell>
        </row>
        <row r="842">
          <cell r="I842">
            <v>4130</v>
          </cell>
          <cell r="J842">
            <v>4130</v>
          </cell>
          <cell r="K842"/>
          <cell r="L842" t="str">
            <v>Ertragsanteile an Lotterien, Sport-Toto, Wetten</v>
          </cell>
          <cell r="M842" t="str">
            <v>Einnahmenanteile an Lotterien (Interkant. Landeslotterie, Zahlenlotto, u.a) sowie Sport-Toto und gewerbsmässigen Wetten.</v>
          </cell>
        </row>
        <row r="843">
          <cell r="I843">
            <v>413000</v>
          </cell>
          <cell r="J843"/>
          <cell r="K843" t="str">
            <v>4130.00</v>
          </cell>
          <cell r="L843" t="str">
            <v>Ertragsanteile an Lotterien, Sport-Toto, Wetten</v>
          </cell>
          <cell r="M843" t="str">
            <v>Einnahmenanteile an Lotterien (Interkant. Landeslotterie, Zahlenlotto, u.a) sowie Sport-Toto und gewerbsmässigen Wetten.</v>
          </cell>
        </row>
        <row r="844">
          <cell r="I844">
            <v>42</v>
          </cell>
          <cell r="J844">
            <v>42</v>
          </cell>
          <cell r="K844"/>
          <cell r="L844" t="str">
            <v>Entgelte</v>
          </cell>
          <cell r="M844" t="str">
            <v xml:space="preserve"> </v>
          </cell>
        </row>
        <row r="845">
          <cell r="I845">
            <v>420</v>
          </cell>
          <cell r="J845">
            <v>420</v>
          </cell>
          <cell r="K845"/>
          <cell r="L845" t="str">
            <v>Ersatzabgaben</v>
          </cell>
          <cell r="M845" t="str">
            <v>Ertrag aus Abgaben, welche Pflichtige als Ersatz leisten, wenn sie von öffentlichrechtlichen Pflichten befreit werden.</v>
          </cell>
        </row>
        <row r="846">
          <cell r="I846">
            <v>4200</v>
          </cell>
          <cell r="J846">
            <v>4200</v>
          </cell>
          <cell r="K846"/>
          <cell r="L846" t="str">
            <v>Ersatzabgaben</v>
          </cell>
          <cell r="M846" t="str">
            <v>Feuerwehrpflicht-Ersatzabgabe, Ersatzabgabe für Schutzraumbauten und Parkplätze, u.a.</v>
          </cell>
        </row>
        <row r="847">
          <cell r="I847">
            <v>420000</v>
          </cell>
          <cell r="J847"/>
          <cell r="K847" t="str">
            <v>4200.00</v>
          </cell>
          <cell r="L847" t="str">
            <v>Ersatzabgaben</v>
          </cell>
          <cell r="M847" t="str">
            <v>Feuerwehrpflicht-Ersatzabgabe, Ersatzabgabe für Schutzraumbauten und Parkplätze, u.a.</v>
          </cell>
        </row>
        <row r="848">
          <cell r="I848">
            <v>421</v>
          </cell>
          <cell r="J848">
            <v>421</v>
          </cell>
          <cell r="K848"/>
          <cell r="L848" t="str">
            <v>Gebühren für Amtshandlungen</v>
          </cell>
          <cell r="M848" t="str">
            <v>Gebühren für vom Einzelnen beanspruchte Amtshandlung einschliesslich der damit verbundenen Auslagen und Schreibgebühren des Gemeinwesens.</v>
          </cell>
        </row>
        <row r="849">
          <cell r="I849">
            <v>4210</v>
          </cell>
          <cell r="J849">
            <v>4210</v>
          </cell>
          <cell r="K849"/>
          <cell r="L849" t="str">
            <v>Gebühren für Amtshandlungen</v>
          </cell>
          <cell r="M849" t="str">
            <v>Alle amtlichen Gebühren und Bewilligungen.</v>
          </cell>
        </row>
        <row r="850">
          <cell r="I850">
            <v>421000</v>
          </cell>
          <cell r="J850"/>
          <cell r="K850" t="str">
            <v>4210.00</v>
          </cell>
          <cell r="L850" t="str">
            <v>Gebühren für Amtshandlungen</v>
          </cell>
          <cell r="M850" t="str">
            <v>Alle amtlichen Gebühren und Bewilligungen.</v>
          </cell>
        </row>
        <row r="851">
          <cell r="I851">
            <v>422</v>
          </cell>
          <cell r="J851">
            <v>422</v>
          </cell>
          <cell r="K851"/>
          <cell r="L851" t="str">
            <v>Spital- und Heimtaxen, Kostgelder</v>
          </cell>
          <cell r="M851" t="str">
            <v xml:space="preserve"> </v>
          </cell>
        </row>
        <row r="852">
          <cell r="I852">
            <v>4220</v>
          </cell>
          <cell r="J852">
            <v>4220</v>
          </cell>
          <cell r="K852"/>
          <cell r="L852" t="str">
            <v>Taxen und Kostgelder</v>
          </cell>
          <cell r="M852" t="str">
            <v>Taxen und Gebühren (Entgelte) für die Leistungen der Spitäler und Kliniken, Kranken-, Pflege- und Altersheime, Erziehungsheime, Besserungsanstalten, Strafvollzugsanstalten, Obdachlosenheime und Notschlafstellen, Internate, Tierspital und Tierheime u.a.</v>
          </cell>
        </row>
        <row r="853">
          <cell r="I853">
            <v>422000</v>
          </cell>
          <cell r="J853"/>
          <cell r="K853" t="str">
            <v>4220.00</v>
          </cell>
          <cell r="L853" t="str">
            <v>Taxen und Kostgelder</v>
          </cell>
          <cell r="M853" t="str">
            <v>Taxen und Gebühren (Entgelte) für die Leistungen der Spitäler und Kliniken, Kranken-, Pflege- und Altersheime, Erziehungsheime, Besserungsanstalten, Strafvollzugsanstalten, Obdachlosenheime und Notschlafstellen, Internate, Tierspital und Tierheime u.a.</v>
          </cell>
        </row>
        <row r="854">
          <cell r="I854">
            <v>4221</v>
          </cell>
          <cell r="J854">
            <v>4221</v>
          </cell>
          <cell r="K854"/>
          <cell r="L854" t="str">
            <v>Vergütung für besondere Leistungen</v>
          </cell>
          <cell r="M854" t="str">
            <v>Vergütungen für Laborleistungen, Intensivpflege und Spezialwachen, aussergewöhnliche Kosten für Pfleglinge, Heiminsassen und andere betreute Personen.</v>
          </cell>
        </row>
        <row r="855">
          <cell r="I855">
            <v>422100</v>
          </cell>
          <cell r="J855"/>
          <cell r="K855" t="str">
            <v>4221.00</v>
          </cell>
          <cell r="L855" t="str">
            <v>Vergütung für besondere Leistungen</v>
          </cell>
          <cell r="M855" t="str">
            <v>Vergütungen für Laborleistungen, Intensivpflege und Spezialwachen, aussergewöhnliche Kosten für Pfleglinge, Heiminsassen und andere betreute Personen.</v>
          </cell>
        </row>
        <row r="856">
          <cell r="I856">
            <v>423</v>
          </cell>
          <cell r="J856">
            <v>423</v>
          </cell>
          <cell r="K856"/>
          <cell r="L856" t="str">
            <v>Schul- und Kursgelder</v>
          </cell>
          <cell r="M856" t="str">
            <v xml:space="preserve"> </v>
          </cell>
        </row>
        <row r="857">
          <cell r="I857">
            <v>4230</v>
          </cell>
          <cell r="J857">
            <v>4230</v>
          </cell>
          <cell r="K857"/>
          <cell r="L857" t="str">
            <v>Schulgelder</v>
          </cell>
          <cell r="M857" t="str">
            <v>Schulgelder von Privaten für obligatorische und öffentliche Schulen wie Berufsschulen, Maturitätsschulen, Kollegiengelder, Fachhochschulen etc. zum Besuch des Unterrichts.
Kostenanteile anderer Gemeinwesen werden in Sachgruppe 461 Entschädigungen von Gem</v>
          </cell>
        </row>
        <row r="858">
          <cell r="I858">
            <v>423000</v>
          </cell>
          <cell r="J858"/>
          <cell r="K858" t="str">
            <v>4230.00</v>
          </cell>
          <cell r="L858" t="str">
            <v>Schulgelder</v>
          </cell>
          <cell r="M858" t="str">
            <v>Schulgelder von Privaten für obligatorische und öffentliche Schulen wie Berufsschulen, Maturitätsschulen, Kollegiengelder, Fachhochschulen etc. zum Besuch des Unterrichts.
Kostenanteile anderer Gemeinwesen werden in Sachgruppe 461 Entschädigungen von Gem</v>
          </cell>
        </row>
        <row r="859">
          <cell r="I859">
            <v>4231</v>
          </cell>
          <cell r="J859">
            <v>4231</v>
          </cell>
          <cell r="K859"/>
          <cell r="L859" t="str">
            <v>Kursgelder</v>
          </cell>
          <cell r="M859" t="str">
            <v>Freiwilligenkurse, welche einer breiten Öffentlichkeit offen stehen. Der Anbieter erbringt diese Kurse ausserhalb des Pflichtunterrichts von öffentlichen Schulen, es besteht keine gesetzliche Verpflichtung, solche Kurse anzubieten.</v>
          </cell>
        </row>
        <row r="860">
          <cell r="I860">
            <v>423100</v>
          </cell>
          <cell r="J860"/>
          <cell r="K860" t="str">
            <v>4231.00</v>
          </cell>
          <cell r="L860" t="str">
            <v>Kursgelder</v>
          </cell>
          <cell r="M860" t="str">
            <v>Freiwilligenkurse, welche einer breiten Öffentlichkeit offen stehen. Der Anbieter erbringt diese Kurse ausserhalb des Pflichtunterrichts von öffentlichen Schulen, es besteht keine gesetzliche Verpflichtung, solche Kurse anzubieten.</v>
          </cell>
        </row>
        <row r="861">
          <cell r="I861">
            <v>424</v>
          </cell>
          <cell r="J861">
            <v>424</v>
          </cell>
          <cell r="K861"/>
          <cell r="L861" t="str">
            <v>Benützungsgebühren und Dienstleistungen</v>
          </cell>
          <cell r="M861" t="str">
            <v xml:space="preserve"> </v>
          </cell>
        </row>
        <row r="862">
          <cell r="I862">
            <v>4240</v>
          </cell>
          <cell r="J862">
            <v>4240</v>
          </cell>
          <cell r="K862"/>
          <cell r="L862" t="str">
            <v>Benützungsgebühren und Dienstleistungen</v>
          </cell>
          <cell r="M862" t="str">
            <v>Erträge aus der Benützung öffentlicher Einrichtungen, Geräten und Mobilien sowie beanspruchte Dienstleistungen, welche keine Amtshandlungen darstellen.</v>
          </cell>
        </row>
        <row r="863">
          <cell r="I863">
            <v>424000</v>
          </cell>
          <cell r="J863"/>
          <cell r="K863" t="str">
            <v>4240.00</v>
          </cell>
          <cell r="L863" t="str">
            <v>Benützungsgebühren und Dienstleistungen</v>
          </cell>
          <cell r="M863" t="str">
            <v>Erträge aus der Benützung öffentlicher Einrichtungen, Geräten und Mobilien sowie beanspruchte Dienstleistungen, welche keine Amtshandlungen darstellen.</v>
          </cell>
        </row>
        <row r="864">
          <cell r="I864">
            <v>425</v>
          </cell>
          <cell r="J864">
            <v>425</v>
          </cell>
          <cell r="K864"/>
          <cell r="L864" t="str">
            <v>Erlös aus Verkäufen</v>
          </cell>
          <cell r="M864" t="str">
            <v xml:space="preserve"> </v>
          </cell>
        </row>
        <row r="865">
          <cell r="I865">
            <v>4250</v>
          </cell>
          <cell r="J865">
            <v>4250</v>
          </cell>
          <cell r="K865"/>
          <cell r="L865" t="str">
            <v>Verkäufe</v>
          </cell>
          <cell r="M865" t="str">
            <v>Verkäufe von Waren und Mobilien aller Art. Verkauf nicht mehr benötigter Mobilien, Fahrzeuge, Geräte (Occasionen), Verwertung von Fundsachen, u.a.</v>
          </cell>
        </row>
        <row r="866">
          <cell r="I866">
            <v>425000</v>
          </cell>
          <cell r="J866"/>
          <cell r="K866" t="str">
            <v>4250.00</v>
          </cell>
          <cell r="L866" t="str">
            <v>Verkäufe</v>
          </cell>
          <cell r="M866" t="str">
            <v>Verkäufe von Waren und Mobilien aller Art. Verkauf nicht mehr benötigter Mobilien, Fahrzeuge, Geräte (Occasionen), Verwertung von Fundsachen, u.a.</v>
          </cell>
        </row>
        <row r="867">
          <cell r="I867">
            <v>426</v>
          </cell>
          <cell r="J867">
            <v>426</v>
          </cell>
          <cell r="K867"/>
          <cell r="L867" t="str">
            <v>Rückerstattungen</v>
          </cell>
          <cell r="M867" t="str">
            <v xml:space="preserve"> </v>
          </cell>
        </row>
        <row r="868">
          <cell r="I868">
            <v>4260</v>
          </cell>
          <cell r="J868">
            <v>4260</v>
          </cell>
          <cell r="K868"/>
          <cell r="L868" t="str">
            <v>Rückerstattungen Dritter</v>
          </cell>
          <cell r="M868" t="str">
            <v>Rückerstattungen von Dritten für Ausgaben des Gemeinwesens. Rückerstattungen für Liegenschaften des Finanzvermögens siehe Sachgruppe 4439.
Mehrwertsteuerpflichtige Rückerstattungen sollten Brutto als Ertrag gebucht werden.
Sind Rückerstattungen den ents</v>
          </cell>
        </row>
        <row r="869">
          <cell r="I869">
            <v>426000</v>
          </cell>
          <cell r="J869"/>
          <cell r="K869" t="str">
            <v>4260.00</v>
          </cell>
          <cell r="L869" t="str">
            <v>Rückerstattungen Dritter</v>
          </cell>
          <cell r="M869" t="str">
            <v>Rückerstattungen von Dritten für Ausgaben des Gemeinwesens. Rückerstattungen für Liegenschaften des Finanzvermögens siehe Sachgruppe 4439.</v>
          </cell>
        </row>
        <row r="870">
          <cell r="I870">
            <v>427</v>
          </cell>
          <cell r="J870">
            <v>427</v>
          </cell>
          <cell r="K870"/>
          <cell r="L870" t="str">
            <v>Bussen</v>
          </cell>
          <cell r="M870" t="str">
            <v xml:space="preserve"> </v>
          </cell>
        </row>
        <row r="871">
          <cell r="I871">
            <v>4270</v>
          </cell>
          <cell r="J871">
            <v>4270</v>
          </cell>
          <cell r="K871"/>
          <cell r="L871" t="str">
            <v>Bussen</v>
          </cell>
          <cell r="M871" t="str">
            <v>Erträge aus Bussen aller Art (Strafsteuern siehe Sachgruppe 40 Fiskalertrag).</v>
          </cell>
        </row>
        <row r="872">
          <cell r="I872">
            <v>427000</v>
          </cell>
          <cell r="J872"/>
          <cell r="K872" t="str">
            <v>4270.00</v>
          </cell>
          <cell r="L872" t="str">
            <v>Bussen</v>
          </cell>
          <cell r="M872" t="str">
            <v>Erträge aus Bussen aller Art (Strafsteuern siehe Sachgruppe 40 Fiskalertrag).</v>
          </cell>
        </row>
        <row r="873">
          <cell r="I873">
            <v>429</v>
          </cell>
          <cell r="J873">
            <v>429</v>
          </cell>
          <cell r="K873"/>
          <cell r="L873" t="str">
            <v>Übrige Entgelte</v>
          </cell>
          <cell r="M873" t="str">
            <v xml:space="preserve"> </v>
          </cell>
        </row>
        <row r="874">
          <cell r="I874">
            <v>4290</v>
          </cell>
          <cell r="J874">
            <v>4290</v>
          </cell>
          <cell r="K874"/>
          <cell r="L874" t="str">
            <v>Übrige Entgelte</v>
          </cell>
          <cell r="M874" t="str">
            <v>Eingang abgeschriebener Forderungen und nicht anderswo zugeordnete Entgelte.</v>
          </cell>
        </row>
        <row r="875">
          <cell r="I875">
            <v>429000</v>
          </cell>
          <cell r="J875"/>
          <cell r="K875" t="str">
            <v>4290.00</v>
          </cell>
          <cell r="L875" t="str">
            <v>Übrige Entgelte</v>
          </cell>
          <cell r="M875" t="str">
            <v>Eingang abgeschriebener Forderungen und nicht anderswo zugeordnete Entgelte.</v>
          </cell>
        </row>
        <row r="876">
          <cell r="I876">
            <v>43</v>
          </cell>
          <cell r="J876">
            <v>43</v>
          </cell>
          <cell r="K876"/>
          <cell r="L876" t="str">
            <v>Verschiedene Erträge</v>
          </cell>
          <cell r="M876" t="str">
            <v xml:space="preserve"> </v>
          </cell>
        </row>
        <row r="877">
          <cell r="I877">
            <v>430</v>
          </cell>
          <cell r="J877">
            <v>430</v>
          </cell>
          <cell r="K877"/>
          <cell r="L877" t="str">
            <v>Verschiedene betriebliche Erträge</v>
          </cell>
          <cell r="M877" t="str">
            <v xml:space="preserve"> </v>
          </cell>
        </row>
        <row r="878">
          <cell r="I878">
            <v>4300</v>
          </cell>
          <cell r="J878">
            <v>4300</v>
          </cell>
          <cell r="K878"/>
          <cell r="L878" t="str">
            <v>Honorare privatärztlicher Tätigkeit</v>
          </cell>
          <cell r="M878" t="str">
            <v>Den Patienten in Rechnung gestellte Honorare des Privatarztes.
Der an den Arzt weitergeleitete Anteil am Honorar wird unter Sachgruppe 3136 erfasst (Bruttoprinzip).</v>
          </cell>
        </row>
        <row r="879">
          <cell r="I879">
            <v>430000</v>
          </cell>
          <cell r="J879"/>
          <cell r="K879" t="str">
            <v>4300.00</v>
          </cell>
          <cell r="L879" t="str">
            <v>Honorare privatärztlicher Tätigkeit</v>
          </cell>
          <cell r="M879" t="str">
            <v>Den Patienten in Rechnung gestellte Honorare des Privatarztes.
Der an den Arzt weitergeleitete Anteil am Honorar wird unter Sachgruppe 3136 erfasst (Bruttoprinzip).</v>
          </cell>
        </row>
        <row r="880">
          <cell r="I880">
            <v>4301</v>
          </cell>
          <cell r="J880">
            <v>4301</v>
          </cell>
          <cell r="K880"/>
          <cell r="L880" t="str">
            <v>Beschlagnahmte Vermögenswerte</v>
          </cell>
          <cell r="M880" t="str">
            <v>Strafrechtlich oder polizeilich eingezogene Vermögenswerte (konfiszierte Werte) und unrechtmässig erworbene Vermögensvorteile; Konkursamtliche Versteigerungserlöse, Zwangsverwertung.</v>
          </cell>
        </row>
        <row r="881">
          <cell r="I881">
            <v>430100</v>
          </cell>
          <cell r="J881"/>
          <cell r="K881" t="str">
            <v>4301.00</v>
          </cell>
          <cell r="L881" t="str">
            <v>Beschlagnahmte Vermögenswerte</v>
          </cell>
          <cell r="M881" t="str">
            <v>Strafrechtlich oder polizeilich eingezogene Vermögenswerte (konfiszierte Werte) und unrechtmässig erworbene Vermögensvorteile; Konkursamtliche Versteigerungserlöse, Zwangsverwertung.</v>
          </cell>
        </row>
        <row r="882">
          <cell r="I882">
            <v>4309</v>
          </cell>
          <cell r="J882">
            <v>4309</v>
          </cell>
          <cell r="K882"/>
          <cell r="L882" t="str">
            <v>Übriger betrieblicher Ertrag</v>
          </cell>
          <cell r="M882" t="str">
            <v>Nicht anderswo zugeordnete Erträge aus betrieblicher Tätigkeit.</v>
          </cell>
        </row>
        <row r="883">
          <cell r="I883">
            <v>430900</v>
          </cell>
          <cell r="J883"/>
          <cell r="K883" t="str">
            <v>4309.00</v>
          </cell>
          <cell r="L883" t="str">
            <v>Übriger betrieblicher Ertrag</v>
          </cell>
          <cell r="M883" t="str">
            <v>Nicht anderswo zugeordnete Erträge aus betrieblicher Tätigkeit.</v>
          </cell>
        </row>
        <row r="884">
          <cell r="I884">
            <v>431</v>
          </cell>
          <cell r="J884">
            <v>431</v>
          </cell>
          <cell r="K884"/>
          <cell r="L884" t="str">
            <v>Aktivierung Eigenleistungen</v>
          </cell>
          <cell r="M884" t="str">
            <v xml:space="preserve"> </v>
          </cell>
        </row>
        <row r="885">
          <cell r="I885">
            <v>4310</v>
          </cell>
          <cell r="J885">
            <v>4310</v>
          </cell>
          <cell r="K885"/>
          <cell r="L885" t="str">
            <v>Aktivierbare Eigenleistungen auf Sachanlagen</v>
          </cell>
          <cell r="M885" t="str">
            <v>Leistungen des eigenen Personals und eigener Waren- und Materiallieferungen aus dem Finanzvermögen (zB. Vorräte) an die Schaffung oder Erstellung von Sachanlagen.
Die Belastung erfolgt in der Sachgruppe 50 der Investitionsrechnung.</v>
          </cell>
        </row>
        <row r="886">
          <cell r="I886">
            <v>431000</v>
          </cell>
          <cell r="J886"/>
          <cell r="K886" t="str">
            <v>4310.00</v>
          </cell>
          <cell r="L886" t="str">
            <v>Aktivierbare Eigenleistungen auf Sachanlagen</v>
          </cell>
          <cell r="M886" t="str">
            <v>Leistungen des eigenen Personals und eigener Waren- und Materiallieferungen aus dem Finanzvermögen (zB. Vorräte) an die Schaffung oder Erstellung von Sachanlagen.
Die Belastung erfolgt in der Sachgruppe 50 der Investitionsrechnung.</v>
          </cell>
        </row>
        <row r="887">
          <cell r="I887">
            <v>4311</v>
          </cell>
          <cell r="J887">
            <v>4311</v>
          </cell>
          <cell r="K887"/>
          <cell r="L887" t="str">
            <v>Aktivierbare Eigenleistungen auf immateriellen Anlagen</v>
          </cell>
          <cell r="M887" t="str">
            <v>Leistungen des eigenen Personals und eigene Waren- und Materiallieferungen aus dem Finanzvermögen (zB. Vorräte) an die Schaffung oder Erstellung von immateriellen Sachanlagen (Softwarentwicklung u.a.).
Die Belastung erfolgt in der Sachgruppe 52 der Inves</v>
          </cell>
        </row>
        <row r="888">
          <cell r="I888">
            <v>431100</v>
          </cell>
          <cell r="J888"/>
          <cell r="K888" t="str">
            <v>4311.00</v>
          </cell>
          <cell r="L888" t="str">
            <v>Aktivierbare Eigenleistungen auf immateriellen Anlagen</v>
          </cell>
          <cell r="M888" t="str">
            <v>Leistungen des eigenen Personals und eigene Waren- und Materiallieferungen aus dem Finanzvermögen (zB. Vorräte) an die Schaffung oder Erstellung von immateriellen Sachanlagen (Softwarentwicklung u.a.).
Die Belastung erfolgt in der Sachgruppe 52 der Inves</v>
          </cell>
        </row>
        <row r="889">
          <cell r="I889">
            <v>4312</v>
          </cell>
          <cell r="J889">
            <v>4312</v>
          </cell>
          <cell r="K889"/>
          <cell r="L889" t="str">
            <v>Aktivierbare Projektierungskosten</v>
          </cell>
          <cell r="M889" t="str">
            <v>Aufgelaufene Projektierungskosten der Erfolgsrechnung, welche bei der Kreditbewilligung dem Investitionsobjekt belastet werden.
Die Belastung erfolgt in der Sachgruppe 50 der Investitionsrechnung.</v>
          </cell>
        </row>
        <row r="890">
          <cell r="I890">
            <v>431200</v>
          </cell>
          <cell r="J890"/>
          <cell r="K890" t="str">
            <v>4312.00</v>
          </cell>
          <cell r="L890" t="str">
            <v>Aktivierbare Projektierungskosten</v>
          </cell>
          <cell r="M890" t="str">
            <v>Aufgelaufene Projektierungskosten der Erfolgsrechnung, welche bei der Kreditbewilligung dem Investitionsobjekt belastet werden.
Die Belastung erfolgt in der Sachgruppe 50 der Investitionsrechnung.</v>
          </cell>
        </row>
        <row r="891">
          <cell r="I891">
            <v>432</v>
          </cell>
          <cell r="J891">
            <v>432</v>
          </cell>
          <cell r="K891"/>
          <cell r="L891" t="str">
            <v>Bestandesveränderungen</v>
          </cell>
          <cell r="M891" t="str">
            <v>Abgrenzungen für selbst hergestellte Halb- und Fertigfabrikate sowie angefangene Arbeiten und Dienstleistungen.</v>
          </cell>
        </row>
        <row r="892">
          <cell r="I892">
            <v>4320</v>
          </cell>
          <cell r="J892">
            <v>4320</v>
          </cell>
          <cell r="K892"/>
          <cell r="L892" t="str">
            <v>Bestandesveränderungen Halb- und Fertigfabrikate</v>
          </cell>
          <cell r="M892" t="str">
            <v>In der Rechnungsperiode erstellte Waren, welche erst in den folgenden Rechnungsperioden verkauft werden.
Bewertung zu Herstell- bzw. Anschaffungskosten, wenn diese unter dem erzielbaren Netto-Verkaufserlös liegen (Niedrigstwertprinzip).</v>
          </cell>
        </row>
        <row r="893">
          <cell r="I893">
            <v>432000</v>
          </cell>
          <cell r="J893"/>
          <cell r="K893" t="str">
            <v>4320.00</v>
          </cell>
          <cell r="L893" t="str">
            <v>Bestandesveränderungen Halb- und Fertigfabrikate</v>
          </cell>
          <cell r="M893" t="str">
            <v>In der Rechnungsperiode erstellte Waren, welche erst in den folgenden Rechnungsperioden verkauft werden.
Bewertung zu Herstell- bzw. Anschaffungskosten, wenn diese unter dem erzielbaren Netto-Verkaufserlös liegen (Niedrigstwertprinzip).</v>
          </cell>
        </row>
        <row r="894">
          <cell r="I894">
            <v>4321</v>
          </cell>
          <cell r="J894">
            <v>4321</v>
          </cell>
          <cell r="K894"/>
          <cell r="L894" t="str">
            <v>Bestandesveränderungen angefangene Arbeiten (Dienstleistungen)</v>
          </cell>
          <cell r="M894" t="str">
            <v>In der Rechnungsperiode geleistete Dienstleistungen, welche erst in der folgenden Rechnungsperiode verkauft werden.
Es wird der Anteil an der Fertigstellung in Prozent des Verkaufserlöses bewertet.</v>
          </cell>
        </row>
        <row r="895">
          <cell r="I895">
            <v>432100</v>
          </cell>
          <cell r="J895"/>
          <cell r="K895" t="str">
            <v>4321.00</v>
          </cell>
          <cell r="L895" t="str">
            <v>Bestandesveränderungen angefangene Arbeiten (Dienstleistungen)</v>
          </cell>
          <cell r="M895" t="str">
            <v>In der Rechnungsperiode geleistete Dienstleistungen, welche erst in der folgenden Rechnungsperiode verkauft werden.
Es wird der Anteil an der Fertigstellung in Prozent des Verkaufserlöses bewertet.</v>
          </cell>
        </row>
        <row r="896">
          <cell r="I896">
            <v>4329</v>
          </cell>
          <cell r="J896">
            <v>4329</v>
          </cell>
          <cell r="K896"/>
          <cell r="L896" t="str">
            <v>Übrige Bestandesveränderungen</v>
          </cell>
          <cell r="M896" t="str">
            <v>Zum Beispiel: In der Rechnungsperiode geborenes Vieh. Bilanzierung unter Sachgruppe 1086 Mobilien FV.</v>
          </cell>
        </row>
        <row r="897">
          <cell r="I897">
            <v>432900</v>
          </cell>
          <cell r="J897"/>
          <cell r="K897" t="str">
            <v>4329.00</v>
          </cell>
          <cell r="L897" t="str">
            <v>Übrige Bestandesveränderungen</v>
          </cell>
          <cell r="M897" t="str">
            <v>Zum Beispiel: In der Rechnungsperiode geborenes Vieh. Bilanzierung unter Sachgruppe 1086 Mobilien FV.</v>
          </cell>
        </row>
        <row r="898">
          <cell r="I898">
            <v>439</v>
          </cell>
          <cell r="J898">
            <v>439</v>
          </cell>
          <cell r="K898"/>
          <cell r="L898" t="str">
            <v>Übriger Ertrag</v>
          </cell>
          <cell r="M898" t="str">
            <v xml:space="preserve"> </v>
          </cell>
        </row>
        <row r="899">
          <cell r="I899">
            <v>4390</v>
          </cell>
          <cell r="J899">
            <v>4390</v>
          </cell>
          <cell r="K899"/>
          <cell r="L899" t="str">
            <v>Übriger Ertrag</v>
          </cell>
          <cell r="M899" t="str">
            <v>Nachlässe, Schenkungen, Erbloses Gut etc.</v>
          </cell>
        </row>
        <row r="900">
          <cell r="I900">
            <v>439000</v>
          </cell>
          <cell r="J900"/>
          <cell r="K900" t="str">
            <v>4390.00</v>
          </cell>
          <cell r="L900" t="str">
            <v>Übriger Ertrag</v>
          </cell>
          <cell r="M900" t="str">
            <v>Nachlässe, Schenkungen, Erbloses Gut etc.</v>
          </cell>
        </row>
        <row r="901">
          <cell r="I901">
            <v>44</v>
          </cell>
          <cell r="J901">
            <v>44</v>
          </cell>
          <cell r="K901"/>
          <cell r="L901" t="str">
            <v>Finanzertrag</v>
          </cell>
          <cell r="M901" t="str">
            <v xml:space="preserve"> </v>
          </cell>
        </row>
        <row r="902">
          <cell r="I902">
            <v>440</v>
          </cell>
          <cell r="J902">
            <v>440</v>
          </cell>
          <cell r="K902"/>
          <cell r="L902" t="str">
            <v>Zinsertrag</v>
          </cell>
          <cell r="M902" t="str">
            <v xml:space="preserve"> </v>
          </cell>
        </row>
        <row r="903">
          <cell r="I903">
            <v>4400</v>
          </cell>
          <cell r="J903">
            <v>4400</v>
          </cell>
          <cell r="K903"/>
          <cell r="L903" t="str">
            <v>Zinsen flüssige Mittel</v>
          </cell>
          <cell r="M903" t="str">
            <v>Zinsen von Post- und Bankkonten sowie kurzfristigen Geldmarktanlagen (Sachgruppe 100).</v>
          </cell>
        </row>
        <row r="904">
          <cell r="I904">
            <v>440000</v>
          </cell>
          <cell r="J904"/>
          <cell r="K904" t="str">
            <v>4400.00</v>
          </cell>
          <cell r="L904" t="str">
            <v>Zinsen flüssige Mittel</v>
          </cell>
          <cell r="M904" t="str">
            <v>Zinsen von Post- und Bankkonten sowie kurzfristigen Geldmarktanlagen (Sachgruppe 100).</v>
          </cell>
        </row>
        <row r="905">
          <cell r="I905">
            <v>4401</v>
          </cell>
          <cell r="J905">
            <v>4401</v>
          </cell>
          <cell r="K905"/>
          <cell r="L905" t="str">
            <v>Zinsen Forderungen und Kontokorrente</v>
          </cell>
          <cell r="M905" t="str">
            <v>Zinsen auf Forderungen der Sachgruppe 101; Verzugszinsen auf Forderungen, Kontokorrentzinsen, Zinsen auf Depotgelder.</v>
          </cell>
        </row>
        <row r="906">
          <cell r="I906">
            <v>440100</v>
          </cell>
          <cell r="J906"/>
          <cell r="K906" t="str">
            <v>4401.00</v>
          </cell>
          <cell r="L906" t="str">
            <v>Zinsen Forderungen und Kontokorrente</v>
          </cell>
          <cell r="M906" t="str">
            <v>Zinsen auf Forderungen der Sachgruppe 101; Verzugszinsen auf Forderungen, Kontokorrentzinsen, Zinsen auf Depotgelder.</v>
          </cell>
        </row>
        <row r="907">
          <cell r="I907">
            <v>4402</v>
          </cell>
          <cell r="J907">
            <v>4402</v>
          </cell>
          <cell r="K907"/>
          <cell r="L907" t="str">
            <v>Zinsen kurzfristige Finanzanlagen</v>
          </cell>
          <cell r="M907" t="str">
            <v>Zinsen von Finanzanlagen der Sachgruppe 102.</v>
          </cell>
        </row>
        <row r="908">
          <cell r="I908">
            <v>440200</v>
          </cell>
          <cell r="J908"/>
          <cell r="K908" t="str">
            <v>4402.00</v>
          </cell>
          <cell r="L908" t="str">
            <v>Zinsen kurzfristige Finanzanlagen</v>
          </cell>
          <cell r="M908" t="str">
            <v>Zinsen von Finanzanlagen der Sachgruppe 102.</v>
          </cell>
        </row>
        <row r="909">
          <cell r="I909">
            <v>4407</v>
          </cell>
          <cell r="J909">
            <v>4407</v>
          </cell>
          <cell r="K909"/>
          <cell r="L909" t="str">
            <v>Zinsen langfristige Finanzanlagen</v>
          </cell>
          <cell r="M909" t="str">
            <v>Zinsen von Finanzanlagen der Sachgruppe 107.</v>
          </cell>
        </row>
        <row r="910">
          <cell r="I910">
            <v>440700</v>
          </cell>
          <cell r="J910"/>
          <cell r="K910" t="str">
            <v>4407.00</v>
          </cell>
          <cell r="L910" t="str">
            <v>Zinsen langfristige Finanzanlagen</v>
          </cell>
          <cell r="M910" t="str">
            <v>Zinsen von Finanzanlagen der Sachgruppe 107.</v>
          </cell>
        </row>
        <row r="911">
          <cell r="I911">
            <v>4409</v>
          </cell>
          <cell r="J911">
            <v>4409</v>
          </cell>
          <cell r="K911"/>
          <cell r="L911" t="str">
            <v>Übrige Zinsen von Finanzvermögen</v>
          </cell>
          <cell r="M911" t="str">
            <v>Nicht anderswo zugeordnete Zins- oder andere Vermögenserträge des FV.</v>
          </cell>
        </row>
        <row r="912">
          <cell r="I912">
            <v>440900</v>
          </cell>
          <cell r="J912"/>
          <cell r="K912" t="str">
            <v>4409.00</v>
          </cell>
          <cell r="L912" t="str">
            <v>Übrige Zinsen von Finanzvermögen</v>
          </cell>
          <cell r="M912" t="str">
            <v>Nicht anderswo zugeordnete Zins- oder andere Vermögenserträge des FV.</v>
          </cell>
        </row>
        <row r="913">
          <cell r="I913">
            <v>441</v>
          </cell>
          <cell r="J913">
            <v>441</v>
          </cell>
          <cell r="K913"/>
          <cell r="L913" t="str">
            <v>Realisierte Gewinne FV</v>
          </cell>
          <cell r="M913" t="str">
            <v xml:space="preserve"> </v>
          </cell>
        </row>
        <row r="914">
          <cell r="I914">
            <v>4410</v>
          </cell>
          <cell r="J914">
            <v>4410</v>
          </cell>
          <cell r="K914"/>
          <cell r="L914" t="str">
            <v>Gewinne aus Verkäufen von Finanzanlagen FV</v>
          </cell>
          <cell r="M914" t="str">
            <v>Realisierte Kursgewinne aus der Veräusserung von kurz- oder langfristigen Finanzanlagen.</v>
          </cell>
        </row>
        <row r="915">
          <cell r="I915">
            <v>44100</v>
          </cell>
          <cell r="J915" t="str">
            <v>4410.0</v>
          </cell>
          <cell r="K915"/>
          <cell r="L915" t="str">
            <v>Gewinne aus Verkäufen von Aktien und Anteilscheinen FV</v>
          </cell>
          <cell r="M915" t="str">
            <v>Realisierte Kursgewinne aus der Veräusserung von Aktien und Anteilscheinen.</v>
          </cell>
        </row>
        <row r="916">
          <cell r="I916">
            <v>441000</v>
          </cell>
          <cell r="J916"/>
          <cell r="K916" t="str">
            <v>4410.00</v>
          </cell>
          <cell r="L916" t="str">
            <v>Gewinne aus Verkäufen von Aktien und Anteilscheinen FV</v>
          </cell>
          <cell r="M916" t="str">
            <v>Realisierte Kursgewinne aus der Veräusserung von Aktien und Anteilscheinen.</v>
          </cell>
        </row>
        <row r="917">
          <cell r="I917">
            <v>44101</v>
          </cell>
          <cell r="J917" t="str">
            <v>4410.1</v>
          </cell>
          <cell r="K917"/>
          <cell r="L917" t="str">
            <v>Gewinne aus Verkäufen von verzinslichen Anlagen FV</v>
          </cell>
          <cell r="M917" t="str">
            <v>Realisierte Kursgewinne aus der Veräusserung von verzinslichen Finanzanlagen.</v>
          </cell>
        </row>
        <row r="918">
          <cell r="I918">
            <v>441010</v>
          </cell>
          <cell r="J918"/>
          <cell r="K918" t="str">
            <v>4410.10</v>
          </cell>
          <cell r="L918" t="str">
            <v>Gewinne aus Verkäufen von verzinslichen Anlagen FV</v>
          </cell>
          <cell r="M918" t="str">
            <v>Realisierte Kursgewinne aus der Veräusserung von verzinslichen Finanzanlagen.</v>
          </cell>
        </row>
        <row r="919">
          <cell r="I919">
            <v>44109</v>
          </cell>
          <cell r="J919" t="str">
            <v>4410.9</v>
          </cell>
          <cell r="K919"/>
          <cell r="L919" t="str">
            <v>Gewinne aus übrigen langfristigen Finanzanlagen FV</v>
          </cell>
          <cell r="M919" t="str">
            <v>Realisierte Kursgewinne aus der Veräusserung von übrigen langfristigen Finanzanlagen.</v>
          </cell>
        </row>
        <row r="920">
          <cell r="I920">
            <v>441090</v>
          </cell>
          <cell r="J920"/>
          <cell r="K920" t="str">
            <v>4410.90</v>
          </cell>
          <cell r="L920" t="str">
            <v>Gewinne aus übrigen langfristigen Finanzanlagen FV</v>
          </cell>
          <cell r="M920" t="str">
            <v>Realisierte Kursgewinne aus der Veräusserung von übrigen langfristigen Finanzanlagen.</v>
          </cell>
        </row>
        <row r="921">
          <cell r="I921">
            <v>4411</v>
          </cell>
          <cell r="J921">
            <v>4411</v>
          </cell>
          <cell r="K921"/>
          <cell r="L921" t="str">
            <v>Gewinn aus Verkäufen von Sachanlagen FV</v>
          </cell>
          <cell r="M921" t="str">
            <v>Realisierte Buchgewinne aus der Veräusserung von Sachanlagen des FV.</v>
          </cell>
        </row>
        <row r="922">
          <cell r="I922">
            <v>44110</v>
          </cell>
          <cell r="J922" t="str">
            <v>4411.0</v>
          </cell>
          <cell r="K922"/>
          <cell r="L922" t="str">
            <v>Gewinn aus Verkäufen von Grundstücken FV</v>
          </cell>
          <cell r="M922" t="str">
            <v>Realisierte Buchgewinne aus der Veräusserung von Grundstücken des FV.</v>
          </cell>
        </row>
        <row r="923">
          <cell r="I923">
            <v>441100</v>
          </cell>
          <cell r="J923"/>
          <cell r="K923" t="str">
            <v>4411.00</v>
          </cell>
          <cell r="L923" t="str">
            <v>Gewinn aus Verkäufen von Grundstücken FV</v>
          </cell>
          <cell r="M923" t="str">
            <v>Realisierte Buchgewinne aus der Veräusserung von Grundstücken des FV.</v>
          </cell>
        </row>
        <row r="924">
          <cell r="I924">
            <v>44114</v>
          </cell>
          <cell r="J924" t="str">
            <v>4411.4</v>
          </cell>
          <cell r="K924"/>
          <cell r="L924" t="str">
            <v>Gewinn aus Verkäufen von Gebäuden FV</v>
          </cell>
          <cell r="M924" t="str">
            <v>Realisierte Buchgewinne aus der Veräusserung von Gebäuden des FV.</v>
          </cell>
        </row>
        <row r="925">
          <cell r="I925">
            <v>441140</v>
          </cell>
          <cell r="J925"/>
          <cell r="K925" t="str">
            <v>4411.40</v>
          </cell>
          <cell r="L925" t="str">
            <v>Gewinn aus Verkäufen von Gebäuden FV</v>
          </cell>
          <cell r="M925" t="str">
            <v>Realisierte Buchgewinne aus der Veräusserung von Gebäuden des FV.</v>
          </cell>
        </row>
        <row r="926">
          <cell r="I926">
            <v>44116</v>
          </cell>
          <cell r="J926" t="str">
            <v>4411.6</v>
          </cell>
          <cell r="K926"/>
          <cell r="L926" t="str">
            <v>Gewinn aus Verkäufen von Mobilien FV</v>
          </cell>
          <cell r="M926" t="str">
            <v>Realisierte Buchgewinne aus der Veräusserung von Mobilien des FV.</v>
          </cell>
        </row>
        <row r="927">
          <cell r="I927">
            <v>441160</v>
          </cell>
          <cell r="J927"/>
          <cell r="K927" t="str">
            <v>4411.60</v>
          </cell>
          <cell r="L927" t="str">
            <v>Gewinn aus Verkäufen von Mobilien FV</v>
          </cell>
          <cell r="M927" t="str">
            <v>Realisierte Buchgewinne aus der Veräusserung von Mobilien des FV.</v>
          </cell>
        </row>
        <row r="928">
          <cell r="I928">
            <v>44119</v>
          </cell>
          <cell r="J928" t="str">
            <v>4411.9</v>
          </cell>
          <cell r="K928"/>
          <cell r="L928" t="str">
            <v>Gewinn aus Verkäufen von übrigen Sachanlagen FV</v>
          </cell>
          <cell r="M928" t="str">
            <v>Realisierte Buchgewinne aus der Veräusserung von übrigen Sachanlagen des FV.</v>
          </cell>
        </row>
        <row r="929">
          <cell r="I929">
            <v>441190</v>
          </cell>
          <cell r="J929"/>
          <cell r="K929" t="str">
            <v>4411.90</v>
          </cell>
          <cell r="L929" t="str">
            <v>Gewinn aus Verkäufen von übrigen Sachanlagen FV</v>
          </cell>
          <cell r="M929" t="str">
            <v>Realisierte Buchgewinne aus der Veräusserung von übrigen Sachanlagen des FV.</v>
          </cell>
        </row>
        <row r="930">
          <cell r="I930">
            <v>4419</v>
          </cell>
          <cell r="J930">
            <v>4419</v>
          </cell>
          <cell r="K930"/>
          <cell r="L930" t="str">
            <v>Übrige realisierte Gewinne aus Finanzvermögen</v>
          </cell>
          <cell r="M930" t="str">
            <v>Nicht anderswo genannte realisierte Gewinne aus der Veräusserung von FV.</v>
          </cell>
        </row>
        <row r="931">
          <cell r="I931">
            <v>441900</v>
          </cell>
          <cell r="J931"/>
          <cell r="K931" t="str">
            <v>4419.00</v>
          </cell>
          <cell r="L931" t="str">
            <v>Übrige realisierte Gewinne aus Finanzvermögen</v>
          </cell>
          <cell r="M931" t="str">
            <v>Nicht anderswo genannte realisierte Gewinne aus der Veräusserung von FV.</v>
          </cell>
        </row>
        <row r="932">
          <cell r="I932">
            <v>442</v>
          </cell>
          <cell r="J932">
            <v>442</v>
          </cell>
          <cell r="K932"/>
          <cell r="L932" t="str">
            <v>Beteiligungsertrag FV</v>
          </cell>
          <cell r="M932" t="str">
            <v xml:space="preserve"> </v>
          </cell>
        </row>
        <row r="933">
          <cell r="I933">
            <v>4420</v>
          </cell>
          <cell r="J933">
            <v>4420</v>
          </cell>
          <cell r="K933"/>
          <cell r="L933" t="str">
            <v>Dividenden</v>
          </cell>
          <cell r="M933" t="str">
            <v>Dividenden und andere Ausschüttungen von Gewinnanteilen von Anlagen im FV.</v>
          </cell>
        </row>
        <row r="934">
          <cell r="I934">
            <v>442000</v>
          </cell>
          <cell r="J934"/>
          <cell r="K934" t="str">
            <v>4420.00</v>
          </cell>
          <cell r="L934" t="str">
            <v>Dividenden FV</v>
          </cell>
          <cell r="M934" t="str">
            <v>Dividenden und andere Ausschüttungen von Gewinnanteilen von Anlagen im FV.</v>
          </cell>
        </row>
        <row r="935">
          <cell r="I935">
            <v>4429</v>
          </cell>
          <cell r="J935">
            <v>4429</v>
          </cell>
          <cell r="K935"/>
          <cell r="L935" t="str">
            <v>Übriger Beteiligungsertrag</v>
          </cell>
          <cell r="M935" t="str">
            <v>Bezugsrechte, Nennwertrückzahlungen u.a.</v>
          </cell>
        </row>
        <row r="936">
          <cell r="I936">
            <v>442900</v>
          </cell>
          <cell r="J936"/>
          <cell r="K936" t="str">
            <v>4429.00</v>
          </cell>
          <cell r="L936" t="str">
            <v>Übriger Beteiligungsertrag FV</v>
          </cell>
          <cell r="M936" t="str">
            <v>Bezugsrechte, Nennwertrückzahlungen u.a.</v>
          </cell>
        </row>
        <row r="937">
          <cell r="I937">
            <v>443</v>
          </cell>
          <cell r="J937">
            <v>443</v>
          </cell>
          <cell r="K937"/>
          <cell r="L937" t="str">
            <v>Liegenschaftenertrag FV</v>
          </cell>
          <cell r="M937" t="str">
            <v xml:space="preserve"> </v>
          </cell>
        </row>
        <row r="938">
          <cell r="I938">
            <v>4430</v>
          </cell>
          <cell r="J938">
            <v>4430</v>
          </cell>
          <cell r="K938"/>
          <cell r="L938" t="str">
            <v>Pacht- und Mietzinse Liegenschaften FV</v>
          </cell>
          <cell r="M938" t="str">
            <v>Mietzinse, Pacht- und Baurechtszinsen aus Liegenschaften und Grundstücken des FV.</v>
          </cell>
        </row>
        <row r="939">
          <cell r="I939">
            <v>443000</v>
          </cell>
          <cell r="J939"/>
          <cell r="K939" t="str">
            <v>4430.00</v>
          </cell>
          <cell r="L939" t="str">
            <v>Pacht- und Mietzinse Liegenschaften FV</v>
          </cell>
          <cell r="M939" t="str">
            <v>Mietzinse, Pacht- und Baurechtszinsen aus Liegenschaften und Grundstücken des FV.</v>
          </cell>
        </row>
        <row r="940">
          <cell r="I940">
            <v>4431</v>
          </cell>
          <cell r="J940">
            <v>4431</v>
          </cell>
          <cell r="K940"/>
          <cell r="L940" t="str">
            <v>Vergütung für Dienstwohnungen FV</v>
          </cell>
          <cell r="M940" t="str">
            <v>Vergütungen des eigenen Personals für Dienstwohnungen.</v>
          </cell>
        </row>
        <row r="941">
          <cell r="I941">
            <v>443100</v>
          </cell>
          <cell r="J941"/>
          <cell r="K941" t="str">
            <v>4431.00</v>
          </cell>
          <cell r="L941" t="str">
            <v>Vergütung für Dienstwohnungen FV</v>
          </cell>
          <cell r="M941" t="str">
            <v>Vergütungen des eigenen Personals für Dienstwohnungen.</v>
          </cell>
        </row>
        <row r="942">
          <cell r="I942">
            <v>4432</v>
          </cell>
          <cell r="J942">
            <v>4432</v>
          </cell>
          <cell r="K942"/>
          <cell r="L942" t="str">
            <v>Vergütung für Benützungen Liegenschaften FV</v>
          </cell>
          <cell r="M942" t="str">
            <v>Vergütung für kurzfristige Vermietung und Benützung von Räumen in Liegenschaften des FV (zB. Saalmieten).</v>
          </cell>
        </row>
        <row r="943">
          <cell r="I943">
            <v>443200</v>
          </cell>
          <cell r="J943"/>
          <cell r="K943" t="str">
            <v>4432.00</v>
          </cell>
          <cell r="L943" t="str">
            <v>Vergütung für Benützungen Liegenschaften FV</v>
          </cell>
          <cell r="M943" t="str">
            <v>Vergütung für kurzfristige Vermietung und Benützung von Räumen in Liegenschaften des FV (zB. Saalmieten).</v>
          </cell>
        </row>
        <row r="944">
          <cell r="I944">
            <v>4439</v>
          </cell>
          <cell r="J944">
            <v>4439</v>
          </cell>
          <cell r="K944"/>
          <cell r="L944" t="str">
            <v>Übriger Liegenschaftenertrag FV</v>
          </cell>
          <cell r="M944" t="str">
            <v>Nicht anderswo zugeordnete Erträge von Liegenschaften des FV; Rückerstattung von Raumnebenkosten.</v>
          </cell>
        </row>
        <row r="945">
          <cell r="I945">
            <v>44390</v>
          </cell>
          <cell r="J945" t="str">
            <v>4439.0</v>
          </cell>
          <cell r="K945"/>
          <cell r="L945" t="str">
            <v>Rückerstattungen Raumnebenkosten</v>
          </cell>
          <cell r="M945" t="str">
            <v>Raumnebenkosten.</v>
          </cell>
        </row>
        <row r="946">
          <cell r="I946">
            <v>443900</v>
          </cell>
          <cell r="J946"/>
          <cell r="K946" t="str">
            <v>4439.00</v>
          </cell>
          <cell r="L946" t="str">
            <v>Rückerstattungen Raumnebenkosten</v>
          </cell>
          <cell r="M946" t="str">
            <v>Raumnebenkosten.</v>
          </cell>
        </row>
        <row r="947">
          <cell r="I947">
            <v>44391</v>
          </cell>
          <cell r="J947" t="str">
            <v>4439.1</v>
          </cell>
          <cell r="K947"/>
          <cell r="L947" t="str">
            <v>Übrige Rückerstattungen Dritter</v>
          </cell>
          <cell r="M947" t="str">
            <v>Versicherungsleistungen.</v>
          </cell>
        </row>
        <row r="948">
          <cell r="I948">
            <v>443910</v>
          </cell>
          <cell r="J948"/>
          <cell r="K948" t="str">
            <v>4439.10</v>
          </cell>
          <cell r="L948" t="str">
            <v>Übrige Rückerstattungen Dritter</v>
          </cell>
          <cell r="M948" t="str">
            <v>Versicherungsleistungen.</v>
          </cell>
        </row>
        <row r="949">
          <cell r="I949">
            <v>44399</v>
          </cell>
          <cell r="J949" t="str">
            <v>4439.9</v>
          </cell>
          <cell r="K949"/>
          <cell r="L949" t="str">
            <v>Übriger Liegenschaftenertrag FV</v>
          </cell>
          <cell r="M949" t="str">
            <v>Nicht anderswo zugeordnete Erträge von Liegenschaften des FV.</v>
          </cell>
        </row>
        <row r="950">
          <cell r="I950">
            <v>443990</v>
          </cell>
          <cell r="J950"/>
          <cell r="K950" t="str">
            <v>4439.90</v>
          </cell>
          <cell r="L950" t="str">
            <v>Übriger Liegenschaftenertrag FV</v>
          </cell>
          <cell r="M950" t="str">
            <v>Nicht anderswo zugeordnete Erträge von Liegenschaften des FV.</v>
          </cell>
        </row>
        <row r="951">
          <cell r="I951">
            <v>444</v>
          </cell>
          <cell r="J951">
            <v>444</v>
          </cell>
          <cell r="K951"/>
          <cell r="L951" t="str">
            <v>Wertberichtigungen Anlagen FV</v>
          </cell>
          <cell r="M951" t="str">
            <v>Folgebewertungen erfolgen grundsätzlich nach dem Einzelbewertungsprinzip.
Positive und negative Bewertungsänderungen können in der Sachgruppe 444 netto erfasst werden. Resultiert ein negativer Saldo (Wertminderung des Gesamtbestandes), muss der Saldo auf</v>
          </cell>
        </row>
        <row r="952">
          <cell r="I952">
            <v>4440</v>
          </cell>
          <cell r="J952">
            <v>4440</v>
          </cell>
          <cell r="K952"/>
          <cell r="L952" t="str">
            <v>Marktwertanpassungen Wertschriften</v>
          </cell>
          <cell r="M952" t="str">
            <v>Positive Wertberichtigungen (Aufwertung) von Wertschriften des FV durch Bewertung nach den Bewertungsvorschriften.</v>
          </cell>
        </row>
        <row r="953">
          <cell r="I953">
            <v>444000</v>
          </cell>
          <cell r="J953"/>
          <cell r="K953" t="str">
            <v>4440.00</v>
          </cell>
          <cell r="L953" t="str">
            <v>Marktwertanpassungen Wertschriften FV</v>
          </cell>
          <cell r="M953" t="str">
            <v>Positive Wertberichtigungen (Aufwertung) von Wertschriften des FV durch Bewertung nach den Bewertungsvorschriften.</v>
          </cell>
        </row>
        <row r="954">
          <cell r="I954">
            <v>4441</v>
          </cell>
          <cell r="J954">
            <v>4441</v>
          </cell>
          <cell r="K954"/>
          <cell r="L954" t="str">
            <v>Marktwertanpassungen Darlehen</v>
          </cell>
          <cell r="M954" t="str">
            <v>Positive Wertberichtigungen (Aufwertung) von Darlehen des FV durch Bewertung nach den Bewertungsvorschriften.</v>
          </cell>
        </row>
        <row r="955">
          <cell r="I955">
            <v>444100</v>
          </cell>
          <cell r="J955"/>
          <cell r="K955" t="str">
            <v>4441.00</v>
          </cell>
          <cell r="L955" t="str">
            <v>Marktwertanpassungen Darlehen FV</v>
          </cell>
          <cell r="M955" t="str">
            <v>Positive Wertberichtigungen (Aufwertung) von Darlehen des FV durch Bewertung nach den Bewertungsvorschriften.</v>
          </cell>
        </row>
        <row r="956">
          <cell r="I956">
            <v>4442</v>
          </cell>
          <cell r="J956">
            <v>4442</v>
          </cell>
          <cell r="K956"/>
          <cell r="L956" t="str">
            <v>Marktwertanpassungen Beteiligungen</v>
          </cell>
          <cell r="M956" t="str">
            <v>Positive Wertberichtigungen (Aufwertung) von Beteiligungen des FV durch Bewertung nach den Bewertungsvorschriften.</v>
          </cell>
        </row>
        <row r="957">
          <cell r="I957">
            <v>444200</v>
          </cell>
          <cell r="J957"/>
          <cell r="K957" t="str">
            <v>4442.00</v>
          </cell>
          <cell r="L957" t="str">
            <v>Marktwertanpassungen Beteiligungen FV</v>
          </cell>
          <cell r="M957" t="str">
            <v>Positive Wertberichtigungen (Aufwertung) von Beteiligungen des FV durch Bewertung nach den Bewertungsvorschriften.</v>
          </cell>
        </row>
        <row r="958">
          <cell r="I958">
            <v>4443</v>
          </cell>
          <cell r="J958">
            <v>4443</v>
          </cell>
          <cell r="K958"/>
          <cell r="L958" t="str">
            <v>Marktwertanpassungen Liegenschaften</v>
          </cell>
          <cell r="M958" t="str">
            <v>Positive Wertberichtigungen (Aufwertung) von Liegenschaften des FV durch Bewertung nach den Bewertungsvorschriften.</v>
          </cell>
        </row>
        <row r="959">
          <cell r="I959">
            <v>44430</v>
          </cell>
          <cell r="J959" t="str">
            <v>4443.0</v>
          </cell>
          <cell r="K959"/>
          <cell r="L959" t="str">
            <v>Marktwertanpassungen Grundstücke FV</v>
          </cell>
          <cell r="M959" t="str">
            <v>Positive Wertberichtigungen (Aufwertung) von Grundstücken des FV (Sachgruppe 1080) durch Bewertung nach den Bewertungsvorschriften.</v>
          </cell>
        </row>
        <row r="960">
          <cell r="I960">
            <v>444300</v>
          </cell>
          <cell r="J960"/>
          <cell r="K960" t="str">
            <v>4443.00</v>
          </cell>
          <cell r="L960" t="str">
            <v>Marktwertanpassungen Grundstücke FV</v>
          </cell>
          <cell r="M960" t="str">
            <v>Positive Wertberichtigungen (Aufwertung) von Grundstücken des FV (Sachgruppe 1080) durch Bewertung nach den Bewertungsvorschriften.</v>
          </cell>
        </row>
        <row r="961">
          <cell r="I961">
            <v>44434</v>
          </cell>
          <cell r="J961" t="str">
            <v>4443.4</v>
          </cell>
          <cell r="K961"/>
          <cell r="L961" t="str">
            <v>Marktwertanpassungen Gebäude FV</v>
          </cell>
          <cell r="M961" t="str">
            <v>Positive Wertberichtigungen (Aufwertung) von Gebäuden des FV (Sachgruppe 1084) durch Bewertung nach den Bewertungsvorschriften.</v>
          </cell>
        </row>
        <row r="962">
          <cell r="I962">
            <v>444340</v>
          </cell>
          <cell r="J962"/>
          <cell r="K962" t="str">
            <v>4443.40</v>
          </cell>
          <cell r="L962" t="str">
            <v>Marktwertanpassungen Gebäude FV</v>
          </cell>
          <cell r="M962" t="str">
            <v>Positive Wertberichtigungen (Aufwertung) von Gebäuden des FV (Sachgruppe 1084) durch Bewertung nach den Bewertungsvorschriften.</v>
          </cell>
        </row>
        <row r="963">
          <cell r="I963">
            <v>4449</v>
          </cell>
          <cell r="J963">
            <v>4449</v>
          </cell>
          <cell r="K963"/>
          <cell r="L963" t="str">
            <v>Marktwertanpassungen übrige Sachanlagen</v>
          </cell>
          <cell r="M963" t="str">
            <v>Positive Wertberichtigungen (Aufwertung) von übrigen Sachanlagen des FV durch Bewertung nach den Bewertungsvorschriften.</v>
          </cell>
        </row>
        <row r="964">
          <cell r="I964">
            <v>44496</v>
          </cell>
          <cell r="J964" t="str">
            <v>4449.6</v>
          </cell>
          <cell r="K964"/>
          <cell r="L964" t="str">
            <v>Marktwertanpassungen Mobilien FV</v>
          </cell>
          <cell r="M964" t="str">
            <v>Positive Wertberichtigungen (Aufwertung) von Mobilien des FV (Sachgruppen 1086) durch Bewertung nach den Bewertungsvorschriften.</v>
          </cell>
        </row>
        <row r="965">
          <cell r="I965">
            <v>444960</v>
          </cell>
          <cell r="J965"/>
          <cell r="K965" t="str">
            <v>4449.60</v>
          </cell>
          <cell r="L965" t="str">
            <v>Marktwertanpassungen Mobilien FV</v>
          </cell>
          <cell r="M965" t="str">
            <v>Positive Wertberichtigungen (Aufwertung) von Mobilien des FV (Sachgruppen 1086) durch Bewertung nach den Bewertungsvorschriften.</v>
          </cell>
        </row>
        <row r="966">
          <cell r="I966">
            <v>44499</v>
          </cell>
          <cell r="J966" t="str">
            <v>4449.9</v>
          </cell>
          <cell r="K966"/>
          <cell r="L966" t="str">
            <v>Marktwertanpassungen übrige Sachanlagen FV</v>
          </cell>
          <cell r="M966" t="str">
            <v>Positive Wertberichtigungen (Aufwertung) von übrigen Sachanlagen des FV (Sachgruppe 1089) durch Bewertung nach den Bewertungsvorschriften.</v>
          </cell>
        </row>
        <row r="967">
          <cell r="I967">
            <v>444990</v>
          </cell>
          <cell r="J967"/>
          <cell r="K967" t="str">
            <v>4449.90</v>
          </cell>
          <cell r="L967" t="str">
            <v>Marktwertanpassungen übrige Sachanlagen FV</v>
          </cell>
          <cell r="M967" t="str">
            <v>Positive Wertberichtigungen (Aufwertung) von übrigen Sachanlagen des FV (Sachgruppe 1089) durch Bewertung nach den Bewertungsvorschriften.</v>
          </cell>
        </row>
        <row r="968">
          <cell r="I968">
            <v>445</v>
          </cell>
          <cell r="J968">
            <v>445</v>
          </cell>
          <cell r="K968"/>
          <cell r="L968" t="str">
            <v>Finanzertrag aus Darlehen und Beteiligungen des VV</v>
          </cell>
          <cell r="M968" t="str">
            <v xml:space="preserve"> </v>
          </cell>
        </row>
        <row r="969">
          <cell r="I969">
            <v>4450</v>
          </cell>
          <cell r="J969">
            <v>4450</v>
          </cell>
          <cell r="K969"/>
          <cell r="L969" t="str">
            <v>Erträge aus Darlehen VV</v>
          </cell>
          <cell r="M969" t="str">
            <v>Zinsen von Darlehen des VV.</v>
          </cell>
        </row>
        <row r="970">
          <cell r="I970">
            <v>445000</v>
          </cell>
          <cell r="J970"/>
          <cell r="K970" t="str">
            <v>4450.00</v>
          </cell>
          <cell r="L970" t="str">
            <v>Erträge aus Darlehen VV</v>
          </cell>
          <cell r="M970" t="str">
            <v>Zinsen von Darlehen des VV.</v>
          </cell>
        </row>
        <row r="971">
          <cell r="I971">
            <v>4451</v>
          </cell>
          <cell r="J971">
            <v>4451</v>
          </cell>
          <cell r="K971"/>
          <cell r="L971" t="str">
            <v>Erträge aus Beteiligungen VV</v>
          </cell>
          <cell r="M971" t="str">
            <v>Dividenden und andere Ausschüttungen von Gewinnanteilen von Anlagen im VV.</v>
          </cell>
        </row>
        <row r="972">
          <cell r="I972">
            <v>445100</v>
          </cell>
          <cell r="J972"/>
          <cell r="K972" t="str">
            <v>4451.00</v>
          </cell>
          <cell r="L972" t="str">
            <v>Erträge aus Beteiligungen VV</v>
          </cell>
          <cell r="M972" t="str">
            <v>Dividenden und andere Ausschüttungen von Gewinnanteilen von Anlagen im VV.</v>
          </cell>
        </row>
        <row r="973">
          <cell r="I973">
            <v>446</v>
          </cell>
          <cell r="J973">
            <v>446</v>
          </cell>
          <cell r="K973"/>
          <cell r="L973" t="str">
            <v>Finanzertrag von öffentlichen Unternehmungen</v>
          </cell>
          <cell r="M973" t="str">
            <v>Finanzertrag von Beteiligungen der Sachgruppen 1450 Beteiligungen am Bund, 1451 Beteiligungen an Kantonen und Konkordaten, 1452 Beteiligungen an Gemeinden und Gemeindezweckverbänden, 1453 Beteiligungen an öffentlichen Sozialversicherungen, 1454 Beteiligun</v>
          </cell>
        </row>
        <row r="974">
          <cell r="I974">
            <v>4460</v>
          </cell>
          <cell r="J974">
            <v>4460</v>
          </cell>
          <cell r="K974"/>
          <cell r="L974" t="str">
            <v>Öffentliche Betriebe des Bundes</v>
          </cell>
          <cell r="M974" t="str">
            <v>Öffentlich-rechtliche Unternehmungen nach Bundesrecht.</v>
          </cell>
        </row>
        <row r="975">
          <cell r="I975">
            <v>446000</v>
          </cell>
          <cell r="J975"/>
          <cell r="K975" t="str">
            <v>4460.00</v>
          </cell>
          <cell r="L975" t="str">
            <v>Finanzertrag von öffentlichen Betrieben des Bundes</v>
          </cell>
          <cell r="M975" t="str">
            <v>Finanzertrag von öffentlich-rechtlichen Unternehmungen nach Bundesrecht.</v>
          </cell>
        </row>
        <row r="976">
          <cell r="I976">
            <v>4461</v>
          </cell>
          <cell r="J976">
            <v>4461</v>
          </cell>
          <cell r="K976"/>
          <cell r="L976" t="str">
            <v>Öffentliche Unternehmen der Kantone mit öffentlichrechtlicher Rechtsform, Konkordate</v>
          </cell>
          <cell r="M976" t="str">
            <v>Selbständige und unselbständige Anstalten, Konkordate nach kantonalem Recht.</v>
          </cell>
        </row>
        <row r="977">
          <cell r="I977">
            <v>446100</v>
          </cell>
          <cell r="J977"/>
          <cell r="K977" t="str">
            <v>4461.00</v>
          </cell>
          <cell r="L977" t="str">
            <v>Finanzertrag von öffentlichen Unternehmen des Kantons mit öffentlichrechtlicher Rechtsform und Konkordaten</v>
          </cell>
          <cell r="M977" t="str">
            <v>Finanzertrag von selbständigen und unselbständigen Anstalten des Kantons sowie von Konkordaten nach kantonalem Recht.</v>
          </cell>
        </row>
        <row r="978">
          <cell r="I978">
            <v>4462</v>
          </cell>
          <cell r="J978">
            <v>4462</v>
          </cell>
          <cell r="K978"/>
          <cell r="L978" t="str">
            <v>Zweckverbände, selbständige und unselbständige Gemeindebetriebe</v>
          </cell>
          <cell r="M978" t="str">
            <v>Öffentlich-rechtliche Anstalten der Gemeinden, Zweckverbände; Gemeindebetriebe, die nicht als juristische Gesellschaften (privat-rechtlich) organisiert sind.</v>
          </cell>
        </row>
        <row r="979">
          <cell r="I979">
            <v>446200</v>
          </cell>
          <cell r="J979"/>
          <cell r="K979" t="str">
            <v>4462.00</v>
          </cell>
          <cell r="L979" t="str">
            <v>Finanzertrag von Zweckverbänden, selbständigen und unselbständigen Gemeindebetrieben</v>
          </cell>
          <cell r="M979" t="str">
            <v>Finanzertrag von öffentlich-rechtlichen Anstalten der Gemeinden, Zweckverbänden und Gemeindebetrieben, die nicht als juristische Gesellschaften (privat-rechtlich) organisiert sind.</v>
          </cell>
        </row>
        <row r="980">
          <cell r="I980">
            <v>4463</v>
          </cell>
          <cell r="J980">
            <v>4463</v>
          </cell>
          <cell r="K980"/>
          <cell r="L980" t="str">
            <v>Öffentliche Unternehmen als Aktiengesellschaft oder andere privatrechtliche Organisationsform</v>
          </cell>
          <cell r="M980" t="str">
            <v>AG, Spezialgesetzliche AG, GmbH, Genossenschaften, Verein, einfache Gesellschaft und andere juristische Personen, bei denen die öffentliche Hand die Kapitalmehrheit hält.</v>
          </cell>
        </row>
        <row r="981">
          <cell r="I981">
            <v>446300</v>
          </cell>
          <cell r="J981"/>
          <cell r="K981" t="str">
            <v>4463.00</v>
          </cell>
          <cell r="L981" t="str">
            <v>Finanzertrag von öffentlichen Unternehmen als Aktiengesellschaft oder von andere privatrechtliche Organisationsform.</v>
          </cell>
          <cell r="M981" t="str">
            <v>Finanzertrag von AG, spezialgesetzlichen AG, GmbH, Genossenschaften, Vereinen, einfachen Gesellschaften und anderen juristischen Personen, bei denen die öffentliche Hand die Kapitalmehrheit hält.</v>
          </cell>
        </row>
        <row r="982">
          <cell r="I982">
            <v>4464</v>
          </cell>
          <cell r="J982">
            <v>4464</v>
          </cell>
          <cell r="K982"/>
          <cell r="L982" t="str">
            <v>Nationalbank</v>
          </cell>
          <cell r="M982" t="str">
            <v>Dividenden auf Aktien (Ertragsanteile und zusätzliche Ausschüttungen siehe Konto 4604).</v>
          </cell>
        </row>
        <row r="983">
          <cell r="I983">
            <v>446400</v>
          </cell>
          <cell r="J983"/>
          <cell r="K983" t="str">
            <v>4464.00</v>
          </cell>
          <cell r="L983" t="str">
            <v>Nationalbank</v>
          </cell>
          <cell r="M983" t="str">
            <v>Dividenden auf Aktien (Ertragsanteile und zusätzliche Ausschüttungen siehe Konto 4604).</v>
          </cell>
        </row>
        <row r="984">
          <cell r="I984">
            <v>4468</v>
          </cell>
          <cell r="J984">
            <v>4468</v>
          </cell>
          <cell r="K984"/>
          <cell r="L984" t="str">
            <v>Öffentliche Unternehmungen im Ausland</v>
          </cell>
          <cell r="M984" t="str">
            <v>Erträge von öffentlichen Unternehmungen im Ausland, unabhängig ihrer Rechtsform.</v>
          </cell>
        </row>
        <row r="985">
          <cell r="I985">
            <v>446800</v>
          </cell>
          <cell r="J985"/>
          <cell r="K985" t="str">
            <v>4468.00</v>
          </cell>
          <cell r="L985" t="str">
            <v>Öffentliche Unternehmungen im Ausland</v>
          </cell>
          <cell r="M985" t="str">
            <v>Erträge von öffentlichen Unternehmungen im Ausland, unabhängig ihrer Rechtsform.</v>
          </cell>
        </row>
        <row r="986">
          <cell r="I986">
            <v>4469</v>
          </cell>
          <cell r="J986">
            <v>4469</v>
          </cell>
          <cell r="K986"/>
          <cell r="L986" t="str">
            <v>Übrige öffentliche Unternehmungen</v>
          </cell>
          <cell r="M986" t="str">
            <v>Erträge anderer öffentlicher Unternehmungen.</v>
          </cell>
        </row>
        <row r="987">
          <cell r="I987">
            <v>446900</v>
          </cell>
          <cell r="J987"/>
          <cell r="K987" t="str">
            <v>4469.00</v>
          </cell>
          <cell r="L987" t="str">
            <v>Übrige öffentliche Unternehmungen</v>
          </cell>
          <cell r="M987" t="str">
            <v>Erträge anderer öffentlicher Unternehmungen.</v>
          </cell>
        </row>
        <row r="988">
          <cell r="I988">
            <v>447</v>
          </cell>
          <cell r="J988">
            <v>447</v>
          </cell>
          <cell r="K988"/>
          <cell r="L988" t="str">
            <v>Liegenschaftenertrag VV</v>
          </cell>
          <cell r="M988" t="str">
            <v xml:space="preserve"> </v>
          </cell>
        </row>
        <row r="989">
          <cell r="I989">
            <v>4470</v>
          </cell>
          <cell r="J989">
            <v>4470</v>
          </cell>
          <cell r="K989"/>
          <cell r="L989" t="str">
            <v>Pacht- und Mietzinse Liegenschaften VV</v>
          </cell>
          <cell r="M989" t="str">
            <v>Mietzinse, Pacht- und Baurechtszinsen von Liegenschaften des VV.</v>
          </cell>
        </row>
        <row r="990">
          <cell r="I990">
            <v>447000</v>
          </cell>
          <cell r="J990"/>
          <cell r="K990" t="str">
            <v>4470.00</v>
          </cell>
          <cell r="L990" t="str">
            <v>Pacht- und Mietzinse Liegenschaften VV</v>
          </cell>
          <cell r="M990" t="str">
            <v>Mietzinse, Pacht- und Baurechtszinsen von Liegenschaften des VV.</v>
          </cell>
        </row>
        <row r="991">
          <cell r="I991">
            <v>4471</v>
          </cell>
          <cell r="J991">
            <v>4471</v>
          </cell>
          <cell r="K991"/>
          <cell r="L991" t="str">
            <v>Vergütung Dienstwohnungen VV</v>
          </cell>
          <cell r="M991" t="str">
            <v>Vergütungen des eigenen Personals für Dienstwohnungen des VV.</v>
          </cell>
        </row>
        <row r="992">
          <cell r="I992">
            <v>447100</v>
          </cell>
          <cell r="J992"/>
          <cell r="K992" t="str">
            <v>4471.00</v>
          </cell>
          <cell r="L992" t="str">
            <v>Vergütung Dienstwohnungen VV</v>
          </cell>
          <cell r="M992" t="str">
            <v>Vergütungen des eigenen Personals für Dienstwohnungen des VV.</v>
          </cell>
        </row>
        <row r="993">
          <cell r="I993">
            <v>4472</v>
          </cell>
          <cell r="J993">
            <v>4472</v>
          </cell>
          <cell r="K993"/>
          <cell r="L993" t="str">
            <v>Vergütung für Benützungen Liegenschaften VV</v>
          </cell>
          <cell r="M993" t="str">
            <v>Vergütungen für kurzfristige Vermietung und Benützung von Räumen in Liegenschaften des VV (zB. Saalmieten, Turnhallen, Sportplätze und -Anlagen, Mehrzweckhallen u.a.).</v>
          </cell>
        </row>
        <row r="994">
          <cell r="I994">
            <v>447200</v>
          </cell>
          <cell r="J994"/>
          <cell r="K994" t="str">
            <v>4472.00</v>
          </cell>
          <cell r="L994" t="str">
            <v>Vergütung für Benützungen Liegenschaften VV</v>
          </cell>
          <cell r="M994" t="str">
            <v>Vergütungen für kurzfristige Vermietung und Benützung von Räumen in Liegenschaften des VV (zB. Saalmieten, Turnhallen, Sportplätze und -Anlagen, Mehrzweckhallen u.a.).</v>
          </cell>
        </row>
        <row r="995">
          <cell r="I995">
            <v>4479</v>
          </cell>
          <cell r="J995">
            <v>4479</v>
          </cell>
          <cell r="K995"/>
          <cell r="L995" t="str">
            <v>Übrige Erträge Liegenschaften VV</v>
          </cell>
          <cell r="M995" t="str">
            <v>Nicht anderswo genannte Erträge aus Liegenschaften des VV.</v>
          </cell>
        </row>
        <row r="996">
          <cell r="I996">
            <v>447900</v>
          </cell>
          <cell r="J996"/>
          <cell r="K996" t="str">
            <v>4479.00</v>
          </cell>
          <cell r="L996" t="str">
            <v>Übrige Erträge Liegenschaften VV</v>
          </cell>
          <cell r="M996" t="str">
            <v>Nicht anderswo genannte Erträge aus Liegenschaften des VV.</v>
          </cell>
        </row>
        <row r="997">
          <cell r="I997">
            <v>448</v>
          </cell>
          <cell r="J997">
            <v>448</v>
          </cell>
          <cell r="K997"/>
          <cell r="L997" t="str">
            <v>Erträge von gemieteten Liegenschaften</v>
          </cell>
          <cell r="M997" t="str">
            <v>Erträge aus Untermiete oder Weitervermietung an Dritte von gemieteten Liegenschaften.</v>
          </cell>
        </row>
        <row r="998">
          <cell r="I998">
            <v>4480</v>
          </cell>
          <cell r="J998">
            <v>4480</v>
          </cell>
          <cell r="K998"/>
          <cell r="L998" t="str">
            <v>Mietzinse von gemieteten Liegenschaften</v>
          </cell>
          <cell r="M998" t="str">
            <v>Miet- und Pachtzinse für Untermiete oder aus Weitervermietung von für Verwaltungszwecke gemietete Liegenschaften.</v>
          </cell>
        </row>
        <row r="999">
          <cell r="I999">
            <v>448000</v>
          </cell>
          <cell r="J999"/>
          <cell r="K999" t="str">
            <v>4480.00</v>
          </cell>
          <cell r="L999" t="str">
            <v>Mietzinse von gemieteten Liegenschaften</v>
          </cell>
          <cell r="M999" t="str">
            <v>Miet- und Pachtzinse für Untermiete oder aus Weitervermietung von für Verwaltungszwecke gemietete Liegenschaften.</v>
          </cell>
        </row>
        <row r="1000">
          <cell r="I1000">
            <v>4489</v>
          </cell>
          <cell r="J1000">
            <v>4489</v>
          </cell>
          <cell r="K1000"/>
          <cell r="L1000" t="str">
            <v>Übrige Erträge von gemieteten Liegenschaften</v>
          </cell>
          <cell r="M1000" t="str">
            <v>Erträge für kurzfristige Vermietung und Benützung von Räumen in für Verwaltungszwecke gemietete Liegenschaften.</v>
          </cell>
        </row>
        <row r="1001">
          <cell r="I1001">
            <v>448900</v>
          </cell>
          <cell r="J1001"/>
          <cell r="K1001" t="str">
            <v>4489.00</v>
          </cell>
          <cell r="L1001" t="str">
            <v>Übrige Erträge von gemieteten Liegenschaften</v>
          </cell>
          <cell r="M1001" t="str">
            <v>Erträge für kurzfristige Vermietung und Benützung von Räumen in für Verwaltungszwecke gemietete Liegenschaften.</v>
          </cell>
        </row>
        <row r="1002">
          <cell r="I1002">
            <v>449</v>
          </cell>
          <cell r="J1002">
            <v>449</v>
          </cell>
          <cell r="K1002"/>
          <cell r="L1002" t="str">
            <v>Übriger Finanzertrag</v>
          </cell>
          <cell r="M1002" t="str">
            <v xml:space="preserve"> </v>
          </cell>
        </row>
        <row r="1003">
          <cell r="I1003">
            <v>4490</v>
          </cell>
          <cell r="J1003">
            <v>4490</v>
          </cell>
          <cell r="K1003"/>
          <cell r="L1003" t="str">
            <v>Aufwertungen VV</v>
          </cell>
          <cell r="M1003" t="str">
            <v>Aufwertungen von Liegenschaften, Sachanlagen und Finanzanlagen des VV durch Verlängerung der Nutzungsdauern oder ausnahmsweiser Neubewertung.</v>
          </cell>
        </row>
        <row r="1004">
          <cell r="I1004">
            <v>449000</v>
          </cell>
          <cell r="J1004"/>
          <cell r="K1004" t="str">
            <v>4490.00</v>
          </cell>
          <cell r="L1004" t="str">
            <v>Aufwertungen VV</v>
          </cell>
          <cell r="M1004" t="str">
            <v>Aufwertungen von Liegenschaften, Sachanlagen und Finanzanlagen des VV durch Verlängerung der Nutzungsdauern oder ausnahmsweiser Neubewertung.</v>
          </cell>
        </row>
        <row r="1005">
          <cell r="I1005">
            <v>45</v>
          </cell>
          <cell r="J1005">
            <v>45</v>
          </cell>
          <cell r="K1005"/>
          <cell r="L1005" t="str">
            <v>Entnahmen aus Fonds und Spezialfinanzierungen</v>
          </cell>
          <cell r="M1005" t="str">
            <v xml:space="preserve"> </v>
          </cell>
        </row>
        <row r="1006">
          <cell r="I1006">
            <v>450</v>
          </cell>
          <cell r="J1006">
            <v>450</v>
          </cell>
          <cell r="K1006"/>
          <cell r="L1006" t="str">
            <v>Entnahmen aus Fonds und Spezialfinanzierungen im Fremdkapital</v>
          </cell>
          <cell r="M1006" t="str">
            <v>Fonds und Spezialfinanzierungen müssen am Ende der Rechnungsperiode ausgeglichen werden, indem die Aufwandüberschüsse (Defizite) in das Bilanzkonto übertragen werden.</v>
          </cell>
        </row>
        <row r="1007">
          <cell r="I1007">
            <v>4500</v>
          </cell>
          <cell r="J1007">
            <v>4500</v>
          </cell>
          <cell r="K1007"/>
          <cell r="L1007" t="str">
            <v>Entnahmen aus Spezialfinanzierungen des FK</v>
          </cell>
          <cell r="M1007" t="str">
            <v>Entnahmen werden der Sachgruppe 2090 Verbindlichkeiten gegenüber Spezialfinanzierungen im FK belastet.</v>
          </cell>
        </row>
        <row r="1008">
          <cell r="I1008">
            <v>450000</v>
          </cell>
          <cell r="J1008"/>
          <cell r="K1008" t="str">
            <v>4500.00</v>
          </cell>
          <cell r="L1008" t="str">
            <v>Entnahmen aus Spezialfinanzierungen des FK</v>
          </cell>
          <cell r="M1008" t="str">
            <v>Entnahmen werden der Sachgruppe 2090 Verbindlichkeiten gegenüber Spezialfinanzierungen im FK belastet.</v>
          </cell>
        </row>
        <row r="1009">
          <cell r="I1009">
            <v>4501</v>
          </cell>
          <cell r="J1009">
            <v>4501</v>
          </cell>
          <cell r="K1009"/>
          <cell r="L1009" t="str">
            <v>Entnahmen aus Fonds des FK</v>
          </cell>
          <cell r="M1009" t="str">
            <v>Entnahmen werden der Sachgruppe 2091 Verbindlichkeiten gegenüber Fonds im FK belastet.</v>
          </cell>
        </row>
        <row r="1010">
          <cell r="I1010">
            <v>450100</v>
          </cell>
          <cell r="J1010"/>
          <cell r="K1010" t="str">
            <v>4501.00</v>
          </cell>
          <cell r="L1010" t="str">
            <v>Entnahmen aus Fonds des FK</v>
          </cell>
          <cell r="M1010" t="str">
            <v>Entnahmen werden der Sachgruppe 2091 Verbindlichkeiten gegenüber Fonds im FK belastet.</v>
          </cell>
        </row>
        <row r="1011">
          <cell r="I1011">
            <v>451</v>
          </cell>
          <cell r="J1011">
            <v>451</v>
          </cell>
          <cell r="K1011"/>
          <cell r="L1011" t="str">
            <v>Entnahmen aus Fonds und Spezialfinanzierungen im Eigenkapital</v>
          </cell>
          <cell r="M1011" t="str">
            <v xml:space="preserve"> </v>
          </cell>
        </row>
        <row r="1012">
          <cell r="I1012">
            <v>4510</v>
          </cell>
          <cell r="J1012">
            <v>4510</v>
          </cell>
          <cell r="K1012"/>
          <cell r="L1012" t="str">
            <v>Entnahmen aus Spezialfinanzierungen des EK</v>
          </cell>
          <cell r="M1012" t="str">
            <v>Entnahmen werden der Sachgruppe 2900 Spezialfinanzierungen im EK belastet.</v>
          </cell>
        </row>
        <row r="1013">
          <cell r="I1013">
            <v>451000</v>
          </cell>
          <cell r="J1013"/>
          <cell r="K1013" t="str">
            <v>4510.00</v>
          </cell>
          <cell r="L1013" t="str">
            <v>Entnahmen aus Spezialfinanzierungen des EK</v>
          </cell>
          <cell r="M1013" t="str">
            <v>Entnahmen werden der Sachgruppe 2900 Spezialfinanzierungen im EK belastet.</v>
          </cell>
        </row>
        <row r="1014">
          <cell r="I1014">
            <v>4511</v>
          </cell>
          <cell r="J1014">
            <v>4511</v>
          </cell>
          <cell r="K1014"/>
          <cell r="L1014" t="str">
            <v>Entnahmen aus Fonds EK</v>
          </cell>
          <cell r="M1014" t="str">
            <v>Entnahmen werden der Sachgruppe 2910 Fonds im EK belastet.</v>
          </cell>
        </row>
        <row r="1015">
          <cell r="I1015">
            <v>451100</v>
          </cell>
          <cell r="J1015"/>
          <cell r="K1015" t="str">
            <v>4511.00</v>
          </cell>
          <cell r="L1015" t="str">
            <v>Entnahmen aus Fonds EK</v>
          </cell>
          <cell r="M1015" t="str">
            <v>Entnahmen werden der Sachgruppe 2910 Fonds im EK belastet.</v>
          </cell>
        </row>
        <row r="1016">
          <cell r="I1016">
            <v>46</v>
          </cell>
          <cell r="J1016">
            <v>46</v>
          </cell>
          <cell r="K1016"/>
          <cell r="L1016" t="str">
            <v>Transferertrag</v>
          </cell>
          <cell r="M1016" t="str">
            <v xml:space="preserve"> </v>
          </cell>
        </row>
        <row r="1017">
          <cell r="I1017">
            <v>460</v>
          </cell>
          <cell r="J1017">
            <v>460</v>
          </cell>
          <cell r="K1017"/>
          <cell r="L1017" t="str">
            <v>Ertragsanteile</v>
          </cell>
          <cell r="M1017" t="str">
            <v xml:space="preserve"> </v>
          </cell>
        </row>
        <row r="1018">
          <cell r="I1018">
            <v>4600</v>
          </cell>
          <cell r="J1018">
            <v>4600</v>
          </cell>
          <cell r="K1018"/>
          <cell r="L1018" t="str">
            <v>Anteil an Bundeserträgen</v>
          </cell>
          <cell r="M1018">
            <v>0</v>
          </cell>
        </row>
        <row r="1019">
          <cell r="I1019">
            <v>460000</v>
          </cell>
          <cell r="J1019"/>
          <cell r="K1019" t="str">
            <v>4600.00</v>
          </cell>
          <cell r="L1019" t="str">
            <v>Anteil an Bundeserträgen</v>
          </cell>
          <cell r="M1019"/>
        </row>
        <row r="1020">
          <cell r="I1020">
            <v>4601</v>
          </cell>
          <cell r="J1020">
            <v>4601</v>
          </cell>
          <cell r="K1020"/>
          <cell r="L1020" t="str">
            <v>Anteil an Kantonserträgen und Konkordaten</v>
          </cell>
          <cell r="M1020">
            <v>0</v>
          </cell>
        </row>
        <row r="1021">
          <cell r="I1021">
            <v>46010</v>
          </cell>
          <cell r="J1021" t="str">
            <v>4601.0</v>
          </cell>
          <cell r="K1021"/>
          <cell r="L1021" t="str">
            <v>Anteil am Ertrag kantonaler Steuern</v>
          </cell>
          <cell r="M1021"/>
        </row>
        <row r="1022">
          <cell r="I1022">
            <v>460100</v>
          </cell>
          <cell r="J1022"/>
          <cell r="K1022" t="str">
            <v>4601.00</v>
          </cell>
          <cell r="L1022" t="str">
            <v>Anteil am Ertrag kantonaler Steuern</v>
          </cell>
          <cell r="M1022"/>
        </row>
        <row r="1023">
          <cell r="I1023">
            <v>46011</v>
          </cell>
          <cell r="J1023" t="str">
            <v>4601.1</v>
          </cell>
          <cell r="K1023"/>
          <cell r="L1023" t="str">
            <v>Anteil am Ertrag kantonaler Regalien und Konzessionen</v>
          </cell>
          <cell r="M1023"/>
        </row>
        <row r="1024">
          <cell r="I1024">
            <v>460110</v>
          </cell>
          <cell r="J1024"/>
          <cell r="K1024" t="str">
            <v>4601.10</v>
          </cell>
          <cell r="L1024" t="str">
            <v>Anteil am Ertrag kantonaler Regalien und Konzessionen</v>
          </cell>
          <cell r="M1024"/>
        </row>
        <row r="1025">
          <cell r="I1025">
            <v>46012</v>
          </cell>
          <cell r="J1025" t="str">
            <v>4601.2</v>
          </cell>
          <cell r="K1025"/>
          <cell r="L1025" t="str">
            <v>Anteil an kantonalen Gebühren</v>
          </cell>
          <cell r="M1025"/>
        </row>
        <row r="1026">
          <cell r="I1026">
            <v>460120</v>
          </cell>
          <cell r="J1026"/>
          <cell r="K1026" t="str">
            <v>4601.20</v>
          </cell>
          <cell r="L1026" t="str">
            <v>Anteil an kantonalen Gebühren</v>
          </cell>
          <cell r="M1026"/>
        </row>
        <row r="1027">
          <cell r="I1027">
            <v>46019</v>
          </cell>
          <cell r="J1027" t="str">
            <v>4601.9</v>
          </cell>
          <cell r="K1027"/>
          <cell r="L1027" t="str">
            <v>Anteil an übrigen kantonalen Erträgen</v>
          </cell>
          <cell r="M1027"/>
        </row>
        <row r="1028">
          <cell r="I1028">
            <v>460190</v>
          </cell>
          <cell r="J1028"/>
          <cell r="K1028" t="str">
            <v>4601.90</v>
          </cell>
          <cell r="L1028" t="str">
            <v>Anteil an übrigen kantonalen Erträgen</v>
          </cell>
          <cell r="M1028"/>
        </row>
        <row r="1029">
          <cell r="I1029">
            <v>4602</v>
          </cell>
          <cell r="J1029">
            <v>4602</v>
          </cell>
          <cell r="K1029"/>
          <cell r="L1029" t="str">
            <v>Anteil an Gemeindeerträgen und Gemeindezweckverbände</v>
          </cell>
          <cell r="M1029" t="str">
            <v>In den Gemeinderechnungen muss je Ertragsart und Zweckverband ein Detailkonto geführt werden.</v>
          </cell>
        </row>
        <row r="1030">
          <cell r="I1030">
            <v>460200</v>
          </cell>
          <cell r="J1030"/>
          <cell r="K1030" t="str">
            <v>4602.00</v>
          </cell>
          <cell r="L1030" t="str">
            <v>Anteil an Erträgen von Gemeinden und Zweckverbänden</v>
          </cell>
          <cell r="M1030" t="str">
            <v>In den Gemeinderechnungen muss je Ertragsart und Zweckverband ein Detailkonto geführt werden.</v>
          </cell>
        </row>
        <row r="1031">
          <cell r="I1031">
            <v>4603</v>
          </cell>
          <cell r="J1031">
            <v>4603</v>
          </cell>
          <cell r="K1031"/>
          <cell r="L1031" t="str">
            <v>Anteil an Erträgen öffentlicher Sozialversicherungsanstalten</v>
          </cell>
          <cell r="M1031" t="str">
            <v xml:space="preserve"> </v>
          </cell>
        </row>
        <row r="1032">
          <cell r="I1032">
            <v>460300</v>
          </cell>
          <cell r="J1032"/>
          <cell r="K1032" t="str">
            <v>4603.00</v>
          </cell>
          <cell r="L1032" t="str">
            <v>Anteil an Erträgen öffentlicher Sozialversicherungsanstalten</v>
          </cell>
          <cell r="M1032"/>
        </row>
        <row r="1033">
          <cell r="I1033">
            <v>4604</v>
          </cell>
          <cell r="J1033">
            <v>4604</v>
          </cell>
          <cell r="K1033"/>
          <cell r="L1033" t="str">
            <v>Anteile an Erträgen öffentlicher Unternehmungen</v>
          </cell>
          <cell r="M1033" t="str">
            <v xml:space="preserve"> </v>
          </cell>
        </row>
        <row r="1034">
          <cell r="I1034">
            <v>460400</v>
          </cell>
          <cell r="J1034"/>
          <cell r="K1034" t="str">
            <v>4604.00</v>
          </cell>
          <cell r="L1034" t="str">
            <v>Anteile an Erträgen öffentlicher Unternehmungen</v>
          </cell>
          <cell r="M1034"/>
        </row>
        <row r="1035">
          <cell r="I1035">
            <v>461</v>
          </cell>
          <cell r="J1035">
            <v>461</v>
          </cell>
          <cell r="K1035"/>
          <cell r="L1035" t="str">
            <v>Entschädigungen von Gemeinwesen</v>
          </cell>
          <cell r="M1035" t="str">
            <v>Entschädigung von einem Gemeinwesen, für welches das eigene Gemeinwesen ganz oder teilweise eine Aufgabe erfüllt, die einem öffentlichen Zweck dient und nach der gegebenen Aufgabenteilung Sache des anderen Gemeinwesens ist. Die Entschädigung wird in der R</v>
          </cell>
        </row>
        <row r="1036">
          <cell r="I1036">
            <v>4610</v>
          </cell>
          <cell r="J1036">
            <v>4610</v>
          </cell>
          <cell r="K1036"/>
          <cell r="L1036" t="str">
            <v>Entschädigungen vom Bund</v>
          </cell>
          <cell r="M1036" t="str">
            <v>Entschädigungen vom Bund, für Aufgaben in seinem Zuständigkeitsbereich.</v>
          </cell>
        </row>
        <row r="1037">
          <cell r="I1037">
            <v>461000</v>
          </cell>
          <cell r="J1037"/>
          <cell r="K1037" t="str">
            <v>4610.00</v>
          </cell>
          <cell r="L1037" t="str">
            <v>Entschädigungen vom Bund</v>
          </cell>
          <cell r="M1037" t="str">
            <v>Entschädigungen vom Bund, für Aufgaben in seinem Zuständigkeitsbereich.</v>
          </cell>
        </row>
        <row r="1038">
          <cell r="I1038">
            <v>4611</v>
          </cell>
          <cell r="J1038">
            <v>4611</v>
          </cell>
          <cell r="K1038"/>
          <cell r="L1038" t="str">
            <v>Entschädigungen von Kantonen und Konkordaten</v>
          </cell>
          <cell r="M1038" t="str">
            <v>Entschädigungen vom Kanton für Aufgaben in seinem Zuständigkeitsbereich.</v>
          </cell>
        </row>
        <row r="1039">
          <cell r="I1039">
            <v>461100</v>
          </cell>
          <cell r="J1039"/>
          <cell r="K1039" t="str">
            <v>4611.00</v>
          </cell>
          <cell r="L1039" t="str">
            <v>Entschädigungen vom Kanton und von Konkordaten</v>
          </cell>
          <cell r="M1039" t="str">
            <v>Entschädigungen vom Kanton für Aufgaben in seinem Zuständigkeitsbereich.</v>
          </cell>
        </row>
        <row r="1040">
          <cell r="I1040">
            <v>4612</v>
          </cell>
          <cell r="J1040">
            <v>4612</v>
          </cell>
          <cell r="K1040"/>
          <cell r="L1040" t="str">
            <v>Entschädigungen von Gemeinden und Gemeindezweckverbänden</v>
          </cell>
          <cell r="M1040" t="str">
            <v>Entschädigungen von anderen Gemeinden und Zweckverbänden für Aufgaben in ihrem Zuständigkeitsbereich.</v>
          </cell>
        </row>
        <row r="1041">
          <cell r="I1041">
            <v>461200</v>
          </cell>
          <cell r="J1041"/>
          <cell r="K1041" t="str">
            <v>4612.00</v>
          </cell>
          <cell r="L1041" t="str">
            <v>Entschädigungen von Gemeinden und Zweckverbänden</v>
          </cell>
          <cell r="M1041" t="str">
            <v>Entschädigungen von anderen Gemeinden und Zweckverbänden für Aufgaben in ihrem Zuständigkeitsbereich.</v>
          </cell>
        </row>
        <row r="1042">
          <cell r="I1042">
            <v>4613</v>
          </cell>
          <cell r="J1042">
            <v>4613</v>
          </cell>
          <cell r="K1042"/>
          <cell r="L1042" t="str">
            <v>Entschädigungen von öffentlichen Sozialversicherungen</v>
          </cell>
          <cell r="M1042" t="str">
            <v>Entschädigungen von öffentlichen Sozialversicherungen für Aufgaben in ihrem Zuständigkeitsbereich.</v>
          </cell>
        </row>
        <row r="1043">
          <cell r="I1043">
            <v>461300</v>
          </cell>
          <cell r="J1043"/>
          <cell r="K1043" t="str">
            <v>4613.00</v>
          </cell>
          <cell r="L1043" t="str">
            <v>Entschädigungen von öffentlichen Sozialversicherungen</v>
          </cell>
          <cell r="M1043" t="str">
            <v>Entschädigungen von öffentlichen Sozialversicherungen für Aufgaben in ihrem Zuständigkeitsbereich.</v>
          </cell>
        </row>
        <row r="1044">
          <cell r="I1044">
            <v>4614</v>
          </cell>
          <cell r="J1044">
            <v>4614</v>
          </cell>
          <cell r="K1044"/>
          <cell r="L1044" t="str">
            <v>Entschädigungen von öffentlichen Unternehmungen</v>
          </cell>
          <cell r="M1044" t="str">
            <v>Entschädigungen von öffentlichen Unternehmungen für Aufgaben in ihrem Zuständigkeitsbereich.</v>
          </cell>
        </row>
        <row r="1045">
          <cell r="I1045">
            <v>461400</v>
          </cell>
          <cell r="J1045"/>
          <cell r="K1045" t="str">
            <v>4614.00</v>
          </cell>
          <cell r="L1045" t="str">
            <v>Entschädigungen von öffentlichen Unternehmungen</v>
          </cell>
          <cell r="M1045" t="str">
            <v>Entschädigungen von öffentlichen Unternehmungen für Aufgaben in ihrem Zuständigkeitsbereich.</v>
          </cell>
        </row>
        <row r="1046">
          <cell r="I1046">
            <v>462</v>
          </cell>
          <cell r="J1046">
            <v>462</v>
          </cell>
          <cell r="K1046"/>
          <cell r="L1046" t="str">
            <v>Finanz- und Lastenausgleich</v>
          </cell>
          <cell r="M1046" t="str">
            <v xml:space="preserve"> </v>
          </cell>
        </row>
        <row r="1047">
          <cell r="I1047">
            <v>4620</v>
          </cell>
          <cell r="J1047">
            <v>4620</v>
          </cell>
          <cell r="K1047"/>
          <cell r="L1047" t="str">
            <v>Finanz- und Lastenausgleich vom Bund</v>
          </cell>
          <cell r="M1047" t="str">
            <v>Finanz- und Lastenausgleichsbeiträge des Bundes.</v>
          </cell>
        </row>
        <row r="1048">
          <cell r="I1048">
            <v>462000</v>
          </cell>
          <cell r="J1048"/>
          <cell r="K1048" t="str">
            <v>4620.00</v>
          </cell>
          <cell r="L1048" t="str">
            <v>Finanz- und Lastenausgleich vom Bund</v>
          </cell>
          <cell r="M1048" t="str">
            <v>Finanz- und Lastenausgleichsbeiträge des Bundes.</v>
          </cell>
        </row>
        <row r="1049">
          <cell r="I1049">
            <v>4621</v>
          </cell>
          <cell r="J1049">
            <v>4621</v>
          </cell>
          <cell r="K1049"/>
          <cell r="L1049" t="str">
            <v>Finanz- und Lastenausgleich von Kantonen und Konkordaten</v>
          </cell>
          <cell r="M1049" t="str">
            <v>Finanz- und Lastenausgleichsbeiträge des Kantons an die Gemeinden.</v>
          </cell>
        </row>
        <row r="1050">
          <cell r="I1050">
            <v>46211</v>
          </cell>
          <cell r="J1050" t="str">
            <v>4621.1</v>
          </cell>
          <cell r="K1050"/>
          <cell r="L1050" t="str">
            <v>Anteil am Ressourcenausgleich des Kantons</v>
          </cell>
          <cell r="M1050" t="str">
            <v>Anteil der Gemeinden am Ressourcenausgleich des Kantons.</v>
          </cell>
        </row>
        <row r="1051">
          <cell r="I1051">
            <v>462110</v>
          </cell>
          <cell r="J1051"/>
          <cell r="K1051" t="str">
            <v>4621.10</v>
          </cell>
          <cell r="L1051" t="str">
            <v>Anteil am Ressourcenausgleich des Kantons</v>
          </cell>
          <cell r="M1051" t="str">
            <v>Anteil der Gemeinden am Ressourcenausgleich des Kantons.</v>
          </cell>
        </row>
        <row r="1052">
          <cell r="I1052">
            <v>46212</v>
          </cell>
          <cell r="J1052" t="str">
            <v>4621.2</v>
          </cell>
          <cell r="K1052"/>
          <cell r="L1052" t="str">
            <v>Anteil am sozio-demografischen Ausgleich des Kantons</v>
          </cell>
          <cell r="M1052" t="str">
            <v>Anteil der Gemeinden am sozio-demografischen Ausgleich des Kantons.</v>
          </cell>
        </row>
        <row r="1053">
          <cell r="I1053">
            <v>462120</v>
          </cell>
          <cell r="J1053"/>
          <cell r="K1053" t="str">
            <v>4621.20</v>
          </cell>
          <cell r="L1053" t="str">
            <v>Anteil am sozio-demografischen Ausgleich des Kantons</v>
          </cell>
          <cell r="M1053" t="str">
            <v>Anteil der Gemeinden am sozio-demografischen Ausgleich des Kantons.</v>
          </cell>
        </row>
        <row r="1054">
          <cell r="I1054">
            <v>46213</v>
          </cell>
          <cell r="J1054" t="str">
            <v>4621.3</v>
          </cell>
          <cell r="K1054"/>
          <cell r="L1054" t="str">
            <v>Anteil am geografisch-topografischen Ausgleich des Kantons</v>
          </cell>
          <cell r="M1054" t="str">
            <v>Anteil der Gemeinden am geografisch-topografischen Ausgleich des Kantons.</v>
          </cell>
        </row>
        <row r="1055">
          <cell r="I1055">
            <v>462130</v>
          </cell>
          <cell r="J1055"/>
          <cell r="K1055" t="str">
            <v>4621.30</v>
          </cell>
          <cell r="L1055" t="str">
            <v>Anteil am geografisch-topografischen Ausgleich des Kantons</v>
          </cell>
          <cell r="M1055" t="str">
            <v>Anteil der Gemeinden am geografisch-topografischen Ausgleich des Kantons.</v>
          </cell>
        </row>
        <row r="1056">
          <cell r="I1056">
            <v>46214</v>
          </cell>
          <cell r="J1056" t="str">
            <v>4621.4</v>
          </cell>
          <cell r="K1056"/>
          <cell r="L1056" t="str">
            <v>Anteil am Härteausgleich des Kantons</v>
          </cell>
          <cell r="M1056" t="str">
            <v>Anteil der Gemeinden am Härteausgleich des Kantons.</v>
          </cell>
        </row>
        <row r="1057">
          <cell r="I1057">
            <v>462140</v>
          </cell>
          <cell r="J1057"/>
          <cell r="K1057" t="str">
            <v>4621.40</v>
          </cell>
          <cell r="L1057" t="str">
            <v>Anteil am Härteausgleich des Kantons</v>
          </cell>
          <cell r="M1057" t="str">
            <v>Anteil der Gemeinden am Härteausgleich des Kantons.</v>
          </cell>
        </row>
        <row r="1058">
          <cell r="I1058">
            <v>46215</v>
          </cell>
          <cell r="J1058" t="str">
            <v>4621.5</v>
          </cell>
          <cell r="K1058"/>
          <cell r="L1058" t="str">
            <v>Finanzausgleichsbeiträge von Kanton</v>
          </cell>
          <cell r="M1058" t="str">
            <v>Innerkantonaler Finanzausgleich (Beiträge des Kantons an die Gemeinden; vertikaler FAG); Steuerkraftausgleichsbeiträge, Steuerfussausgleichausgleichsbeiträge.</v>
          </cell>
        </row>
        <row r="1059">
          <cell r="I1059">
            <v>462150</v>
          </cell>
          <cell r="J1059"/>
          <cell r="K1059" t="str">
            <v>4621.50</v>
          </cell>
          <cell r="L1059" t="str">
            <v>Finanzausgleichsbeiträge von Kanton</v>
          </cell>
          <cell r="M1059" t="str">
            <v>Innerkantonaler Finanzausgleich (Beiträge des Kantons an die Gemeinden; vertikaler FAG); Steuerkraftausgleichsbeiträge, Steuerfussausgleichausgleichsbeiträge.</v>
          </cell>
        </row>
        <row r="1060">
          <cell r="I1060">
            <v>46216</v>
          </cell>
          <cell r="J1060" t="str">
            <v>4621.6</v>
          </cell>
          <cell r="K1060"/>
          <cell r="L1060" t="str">
            <v>Lastenausgleichsbeiträge von Kanton</v>
          </cell>
          <cell r="M1060" t="str">
            <v>Innerkantonaler Lastenausgleich (Beiträge des Kantons an die Gemeinden; vertikaler LAG); Lastenausgleichsbeiträge.</v>
          </cell>
        </row>
        <row r="1061">
          <cell r="I1061">
            <v>462160</v>
          </cell>
          <cell r="J1061"/>
          <cell r="K1061" t="str">
            <v>4621.60</v>
          </cell>
          <cell r="L1061" t="str">
            <v>Lastenausgleichsbeiträge von Kanton</v>
          </cell>
          <cell r="M1061" t="str">
            <v>Innerkantonaler Lastenausgleich (Beiträge des Kantons an die Gemeinden; vertikaler LAG); Lastenausgleichsbeiträge.</v>
          </cell>
        </row>
        <row r="1062">
          <cell r="I1062">
            <v>46219</v>
          </cell>
          <cell r="J1062" t="str">
            <v>4621.9</v>
          </cell>
          <cell r="K1062"/>
          <cell r="L1062" t="str">
            <v>Übriger Finanz- und Lastenausgleich von Kanton</v>
          </cell>
          <cell r="M1062" t="str">
            <v>Übriger Finanz- und Lastenausgleich vom Kanton an die Gemeinden (vertikaler FAG).</v>
          </cell>
        </row>
        <row r="1063">
          <cell r="I1063">
            <v>462190</v>
          </cell>
          <cell r="J1063"/>
          <cell r="K1063" t="str">
            <v>4621.90</v>
          </cell>
          <cell r="L1063" t="str">
            <v>Übriger Finanz- und Lastenausgleich von Kanton</v>
          </cell>
          <cell r="M1063" t="str">
            <v>Übriger Finanz- und Lastenausgleich vom Kanton an die Gemeinden (vertikaler FAG).</v>
          </cell>
        </row>
        <row r="1064">
          <cell r="I1064">
            <v>4622</v>
          </cell>
          <cell r="J1064">
            <v>4622</v>
          </cell>
          <cell r="K1064"/>
          <cell r="L1064" t="str">
            <v>Finanz- und Lastenausgleich von Gemeinden und Gemeindezweckverbänden</v>
          </cell>
          <cell r="M1064" t="str">
            <v>Finanz- und Lastenausgleichsbeiträge von Gemeinden an Gemeinden und Zweckverbände.</v>
          </cell>
        </row>
        <row r="1065">
          <cell r="I1065">
            <v>46227</v>
          </cell>
          <cell r="J1065" t="str">
            <v>4622.7</v>
          </cell>
          <cell r="K1065"/>
          <cell r="L1065" t="str">
            <v>Finanzausgleichsbeiträge von Gemeinden und Zweckverbänden</v>
          </cell>
          <cell r="M1065" t="str">
            <v>Innerkantonaler Finanzausgleich (Beiträge von Gemeinden an Gemeinden; horizontaler FAG).</v>
          </cell>
        </row>
        <row r="1066">
          <cell r="I1066">
            <v>462270</v>
          </cell>
          <cell r="J1066"/>
          <cell r="K1066" t="str">
            <v>4622.70</v>
          </cell>
          <cell r="L1066" t="str">
            <v>Finanzausgleichsbeiträge von Gemeinden und Zweckverbänden</v>
          </cell>
          <cell r="M1066" t="str">
            <v>Innerkantonaler Finanzausgleich (Beiträge von Gemeinden an Gemeinden; horizontaler FAG).</v>
          </cell>
        </row>
        <row r="1067">
          <cell r="I1067">
            <v>46228</v>
          </cell>
          <cell r="J1067" t="str">
            <v>4622.8</v>
          </cell>
          <cell r="K1067"/>
          <cell r="L1067" t="str">
            <v>Lastenausgleichsbeiträge von Gemeinden und Zweckverbänden</v>
          </cell>
          <cell r="M1067" t="str">
            <v>Innerkantonaler Lastenausgleich (Beiträge von Gemeinden an Gemeinden; horizontaler LAG).</v>
          </cell>
        </row>
        <row r="1068">
          <cell r="I1068">
            <v>462280</v>
          </cell>
          <cell r="J1068"/>
          <cell r="K1068" t="str">
            <v>4622.80</v>
          </cell>
          <cell r="L1068" t="str">
            <v>Lastenausgleichsbeiträge von Gemeinden und Zweckverbänden</v>
          </cell>
          <cell r="M1068" t="str">
            <v>Innerkantonaler Lastenausgleich (Beiträge von Gemeinden an Gemeinden; horizontaler LAG).</v>
          </cell>
        </row>
        <row r="1069">
          <cell r="I1069">
            <v>4624</v>
          </cell>
          <cell r="J1069">
            <v>4624</v>
          </cell>
          <cell r="K1069"/>
          <cell r="L1069" t="str">
            <v>Lastenausgleich von öffentlichen Unternehmungen</v>
          </cell>
          <cell r="M1069" t="str">
            <v>In Gemeinderechnung, sofern öffentliche Unternehmungen (z.B. Kantonalbanken) Lastenausgleich leisten.</v>
          </cell>
        </row>
        <row r="1070">
          <cell r="I1070">
            <v>462400</v>
          </cell>
          <cell r="J1070"/>
          <cell r="K1070" t="str">
            <v>4624.00</v>
          </cell>
          <cell r="L1070" t="str">
            <v>Lastenausgleich von öffentlichen Unternehmungen</v>
          </cell>
          <cell r="M1070" t="str">
            <v>In Gemeinderechnung, sofern öffentliche Unternehmungen (z.B. Kantonalbanken) Lastenausgleich leisten.</v>
          </cell>
        </row>
        <row r="1071">
          <cell r="I1071">
            <v>463</v>
          </cell>
          <cell r="J1071">
            <v>463</v>
          </cell>
          <cell r="K1071"/>
          <cell r="L1071" t="str">
            <v>Beiträge von Gemeinwesen und Dritten</v>
          </cell>
          <cell r="M1071" t="str">
            <v xml:space="preserve"> </v>
          </cell>
        </row>
        <row r="1072">
          <cell r="I1072">
            <v>4630</v>
          </cell>
          <cell r="J1072">
            <v>4630</v>
          </cell>
          <cell r="K1072"/>
          <cell r="L1072" t="str">
            <v>Beiträge vom Bund</v>
          </cell>
          <cell r="M1072" t="str">
            <v>Laufende Betriebsbeiträge vom Bund.</v>
          </cell>
        </row>
        <row r="1073">
          <cell r="I1073">
            <v>463000</v>
          </cell>
          <cell r="J1073"/>
          <cell r="K1073" t="str">
            <v>4630.00</v>
          </cell>
          <cell r="L1073" t="str">
            <v>Beiträge vom Bund</v>
          </cell>
          <cell r="M1073" t="str">
            <v>Laufende Betriebsbeiträge vom Bund.</v>
          </cell>
        </row>
        <row r="1074">
          <cell r="I1074">
            <v>4631</v>
          </cell>
          <cell r="J1074">
            <v>4631</v>
          </cell>
          <cell r="K1074"/>
          <cell r="L1074" t="str">
            <v>Beiträge von Kantonen und Konkordaten</v>
          </cell>
          <cell r="M1074" t="str">
            <v>Laufende Betriebsbeiträge von Kantonen und Konkordaten.</v>
          </cell>
        </row>
        <row r="1075">
          <cell r="I1075">
            <v>463100</v>
          </cell>
          <cell r="J1075"/>
          <cell r="K1075" t="str">
            <v>4631.00</v>
          </cell>
          <cell r="L1075" t="str">
            <v>Beiträge vom Kanton und von Konkordaten</v>
          </cell>
          <cell r="M1075" t="str">
            <v>Laufende Betriebsbeiträge von Kanton und Konkordaten.</v>
          </cell>
        </row>
        <row r="1076">
          <cell r="I1076">
            <v>4632</v>
          </cell>
          <cell r="J1076">
            <v>4632</v>
          </cell>
          <cell r="K1076"/>
          <cell r="L1076" t="str">
            <v>Beiträge von Gemeinden und Gemeindezweckverbänden</v>
          </cell>
          <cell r="M1076" t="str">
            <v>Laufende Betriebsbeiträge von Gemeinden und Zweckverbänden.</v>
          </cell>
        </row>
        <row r="1077">
          <cell r="I1077">
            <v>463200</v>
          </cell>
          <cell r="J1077"/>
          <cell r="K1077" t="str">
            <v>4632.00</v>
          </cell>
          <cell r="L1077" t="str">
            <v>Beiträge von Gemeinden und Zweckverbänden</v>
          </cell>
          <cell r="M1077" t="str">
            <v>Laufende Betriebsbeiträge von Gemeinden und Zweckverbänden.</v>
          </cell>
        </row>
        <row r="1078">
          <cell r="I1078">
            <v>4633</v>
          </cell>
          <cell r="J1078">
            <v>4633</v>
          </cell>
          <cell r="K1078"/>
          <cell r="L1078" t="str">
            <v>Beiträge von öffentlichen Sozialversicherungen</v>
          </cell>
          <cell r="M1078" t="str">
            <v>Laufende Betriebsbeiträge von öffentlichen Sozialversicherungen.</v>
          </cell>
        </row>
        <row r="1079">
          <cell r="I1079">
            <v>463300</v>
          </cell>
          <cell r="J1079"/>
          <cell r="K1079" t="str">
            <v>4633.00</v>
          </cell>
          <cell r="L1079" t="str">
            <v>Beiträge von öffentlichen Sozialversicherungen</v>
          </cell>
          <cell r="M1079" t="str">
            <v>Laufende Betriebsbeiträge von öffentlichen Sozialversicherungen.</v>
          </cell>
        </row>
        <row r="1080">
          <cell r="I1080">
            <v>4634</v>
          </cell>
          <cell r="J1080">
            <v>4634</v>
          </cell>
          <cell r="K1080"/>
          <cell r="L1080" t="str">
            <v>Beiträge von öffentlichen Unternehmungen</v>
          </cell>
          <cell r="M1080" t="str">
            <v>Laufende Betriebsbeiträge von öffentlichen Unternehmungen.</v>
          </cell>
        </row>
        <row r="1081">
          <cell r="I1081">
            <v>463400</v>
          </cell>
          <cell r="J1081"/>
          <cell r="K1081" t="str">
            <v>4634.00</v>
          </cell>
          <cell r="L1081" t="str">
            <v>Beiträge von öffentlichen Unternehmungen</v>
          </cell>
          <cell r="M1081" t="str">
            <v>Laufende Betriebsbeiträge von öffentlichen Unternehmungen.</v>
          </cell>
        </row>
        <row r="1082">
          <cell r="I1082">
            <v>4635</v>
          </cell>
          <cell r="J1082">
            <v>4635</v>
          </cell>
          <cell r="K1082"/>
          <cell r="L1082" t="str">
            <v>Beiträge von privaten Unternehmungen</v>
          </cell>
          <cell r="M1082" t="str">
            <v>Laufende Betriebsbeiträge von privaten Unternehmungen.</v>
          </cell>
        </row>
        <row r="1083">
          <cell r="I1083">
            <v>463500</v>
          </cell>
          <cell r="J1083"/>
          <cell r="K1083" t="str">
            <v>4635.00</v>
          </cell>
          <cell r="L1083" t="str">
            <v>Beiträge von privaten Unternehmungen</v>
          </cell>
          <cell r="M1083" t="str">
            <v>Laufende Betriebsbeiträge von privaten Unternehmungen.</v>
          </cell>
        </row>
        <row r="1084">
          <cell r="I1084">
            <v>4636</v>
          </cell>
          <cell r="J1084">
            <v>4636</v>
          </cell>
          <cell r="K1084"/>
          <cell r="L1084" t="str">
            <v>Beiträge von privaten Organisationen ohne Erwerbszweck</v>
          </cell>
          <cell r="M1084" t="str">
            <v>Laufende Betriebsbeiträge von privaten Organisationen ohne Erwerbszweck.</v>
          </cell>
        </row>
        <row r="1085">
          <cell r="I1085">
            <v>463600</v>
          </cell>
          <cell r="J1085"/>
          <cell r="K1085" t="str">
            <v>4636.00</v>
          </cell>
          <cell r="L1085" t="str">
            <v>Beiträge von privaten Organisationen ohne Erwerbszweck</v>
          </cell>
          <cell r="M1085" t="str">
            <v>Laufende Betriebsbeiträge von privaten Organisationen ohne Erwerbszweck.</v>
          </cell>
        </row>
        <row r="1086">
          <cell r="I1086">
            <v>4637</v>
          </cell>
          <cell r="J1086">
            <v>4637</v>
          </cell>
          <cell r="K1086"/>
          <cell r="L1086" t="str">
            <v>Beiträge von privaten Haushalten</v>
          </cell>
          <cell r="M1086" t="str">
            <v>Laufende Betriebsbeiträge von privaten Haushalten.</v>
          </cell>
        </row>
        <row r="1087">
          <cell r="I1087">
            <v>463700</v>
          </cell>
          <cell r="J1087"/>
          <cell r="K1087" t="str">
            <v>4637.00</v>
          </cell>
          <cell r="L1087" t="str">
            <v>Beiträge von privaten Haushalten</v>
          </cell>
          <cell r="M1087" t="str">
            <v>Laufende Betriebsbeiträge von privaten Haushalten.</v>
          </cell>
        </row>
        <row r="1088">
          <cell r="I1088">
            <v>4638</v>
          </cell>
          <cell r="J1088">
            <v>4638</v>
          </cell>
          <cell r="K1088"/>
          <cell r="L1088" t="str">
            <v>Beiträge aus dem Ausland</v>
          </cell>
          <cell r="M1088" t="str">
            <v>Laufende Betriebsbeiträge aus dem Ausland.</v>
          </cell>
        </row>
        <row r="1089">
          <cell r="I1089">
            <v>463800</v>
          </cell>
          <cell r="J1089"/>
          <cell r="K1089" t="str">
            <v>4638.00</v>
          </cell>
          <cell r="L1089" t="str">
            <v>Beiträge aus dem Ausland</v>
          </cell>
          <cell r="M1089" t="str">
            <v>Laufende Betriebsbeiträge aus dem Ausland.</v>
          </cell>
        </row>
        <row r="1090">
          <cell r="I1090">
            <v>466</v>
          </cell>
          <cell r="J1090">
            <v>466</v>
          </cell>
          <cell r="K1090"/>
          <cell r="L1090" t="str">
            <v>Auflösung passivierte Investitionsbeiträge</v>
          </cell>
          <cell r="M1090" t="str">
            <v>Die Sachgruppe 466 wird nur geführt, wenn eingehende Investitionsbeiträge passiviert werden.
Wird die Nettoinvestition aktiviert, entfällt diese Sachgruppe.</v>
          </cell>
        </row>
        <row r="1091">
          <cell r="I1091">
            <v>4660</v>
          </cell>
          <cell r="J1091">
            <v>4660</v>
          </cell>
          <cell r="K1091"/>
          <cell r="L1091" t="str">
            <v>Planmässige Auflösung passivierter Investitionsbeiträge</v>
          </cell>
          <cell r="M1091" t="str">
            <v>Planmässige Auflösung der in Sachgruppe 2068 passivierten Investitionsbeiträge nach Nutzungsdauer der zugehörigen Anlage.</v>
          </cell>
        </row>
        <row r="1092">
          <cell r="I1092">
            <v>46600</v>
          </cell>
          <cell r="J1092" t="str">
            <v>4660.0</v>
          </cell>
          <cell r="K1092"/>
          <cell r="L1092" t="str">
            <v>Planmässige Auflösung passivierter Investitionsbeiträge vom Bund</v>
          </cell>
          <cell r="M1092" t="str">
            <v>Planmässige Auflösung passivierter Investitionsbeiträge der Sachgruppe 20680.</v>
          </cell>
        </row>
        <row r="1093">
          <cell r="I1093">
            <v>466000</v>
          </cell>
          <cell r="J1093"/>
          <cell r="K1093" t="str">
            <v>4660.00</v>
          </cell>
          <cell r="L1093" t="str">
            <v>Planmässige Auflösung passivierter Investitionsbeiträge vom Bund</v>
          </cell>
          <cell r="M1093" t="str">
            <v>Planmässige Auflösung passivierter Investitionsbeiträge der Sachgruppe 20680.</v>
          </cell>
        </row>
        <row r="1094">
          <cell r="I1094">
            <v>46601</v>
          </cell>
          <cell r="J1094" t="str">
            <v>4660.1</v>
          </cell>
          <cell r="K1094"/>
          <cell r="L1094" t="str">
            <v>Planmässige Auflösung passivierter Investitionsbeiträge von Kanton und Konkordaten</v>
          </cell>
          <cell r="M1094" t="str">
            <v>Planmässige Auflösung passivierter Investitionsbeiträge der Sachgruppe 20681.</v>
          </cell>
        </row>
        <row r="1095">
          <cell r="I1095">
            <v>466010</v>
          </cell>
          <cell r="J1095"/>
          <cell r="K1095" t="str">
            <v>4660.10</v>
          </cell>
          <cell r="L1095" t="str">
            <v>Planmässige Auflösung passivierter Investitionsbeiträge von Kanton und Konkordaten</v>
          </cell>
          <cell r="M1095" t="str">
            <v>Planmässige Auflösung passivierter Investitionsbeiträge der Sachgruppe 20681.</v>
          </cell>
        </row>
        <row r="1096">
          <cell r="I1096">
            <v>46602</v>
          </cell>
          <cell r="J1096" t="str">
            <v>4660.2</v>
          </cell>
          <cell r="K1096"/>
          <cell r="L1096" t="str">
            <v>Planmässige Auflösung passivierter Investitionsbeiträge von Gemeinden und Zweckverbänden</v>
          </cell>
          <cell r="M1096" t="str">
            <v>Planmässige Auflösung passivierter Investitionsbeiträge der Sachgruppe 20682.</v>
          </cell>
        </row>
        <row r="1097">
          <cell r="I1097">
            <v>466020</v>
          </cell>
          <cell r="J1097"/>
          <cell r="K1097" t="str">
            <v>4660.20</v>
          </cell>
          <cell r="L1097" t="str">
            <v>Planmässige Auflösung passivierter Investitionsbeiträge von Gemeinden und Zweckverbänden</v>
          </cell>
          <cell r="M1097" t="str">
            <v>Planmässige Auflösung passivierter Investitionsbeiträge der Sachgruppe 20682.</v>
          </cell>
        </row>
        <row r="1098">
          <cell r="I1098">
            <v>46603</v>
          </cell>
          <cell r="J1098" t="str">
            <v>4660.3</v>
          </cell>
          <cell r="K1098"/>
          <cell r="L1098" t="str">
            <v>Planmässige Auflösung passivierter Investitionsbeiträge von öffentlichen Sozialversicherungen</v>
          </cell>
          <cell r="M1098" t="str">
            <v>Planmässige Auflösung passivierter Investitionsbeiträge der Sachgruppe 20683.</v>
          </cell>
        </row>
        <row r="1099">
          <cell r="I1099">
            <v>466030</v>
          </cell>
          <cell r="J1099"/>
          <cell r="K1099" t="str">
            <v>4660.30</v>
          </cell>
          <cell r="L1099" t="str">
            <v>Planmässige Auflösung passivierter Investitionsbeiträge von öffentlichen Sozialversicherungen</v>
          </cell>
          <cell r="M1099" t="str">
            <v>Planmässige Auflösung passivierter Investitionsbeiträge der Sachgruppe 20683.</v>
          </cell>
        </row>
        <row r="1100">
          <cell r="I1100">
            <v>46604</v>
          </cell>
          <cell r="J1100" t="str">
            <v>4660.4</v>
          </cell>
          <cell r="K1100"/>
          <cell r="L1100" t="str">
            <v>Planmässige Auflösung passivierter Investitionsbeiträge von öffentlichen Unternehmungen</v>
          </cell>
          <cell r="M1100" t="str">
            <v>Planmässige Auflösung passivierter Investitionsbeiträge der Sachgruppe 20684.</v>
          </cell>
        </row>
        <row r="1101">
          <cell r="I1101">
            <v>466040</v>
          </cell>
          <cell r="J1101"/>
          <cell r="K1101" t="str">
            <v>4660.40</v>
          </cell>
          <cell r="L1101" t="str">
            <v>Planmässige Auflösung passivierter Investitionsbeiträge von öffentlichen Unternehmungen</v>
          </cell>
          <cell r="M1101" t="str">
            <v>Planmässige Auflösung passivierter Investitionsbeiträge der Sachgruppe 20684.</v>
          </cell>
        </row>
        <row r="1102">
          <cell r="I1102">
            <v>46605</v>
          </cell>
          <cell r="J1102" t="str">
            <v>4660.5</v>
          </cell>
          <cell r="K1102"/>
          <cell r="L1102" t="str">
            <v>Planmässige Auflösung passivierter Investitionsbeiträge von privaten Unternehmungen</v>
          </cell>
          <cell r="M1102" t="str">
            <v>Planmässige Auflösung passivierter Investitionsbeiträge der Sachgruppe 20685.</v>
          </cell>
        </row>
        <row r="1103">
          <cell r="I1103">
            <v>466050</v>
          </cell>
          <cell r="J1103"/>
          <cell r="K1103" t="str">
            <v>4660.50</v>
          </cell>
          <cell r="L1103" t="str">
            <v>Planmässige Auflösung passivierter Investitionsbeiträge von privaten Unternehmungen</v>
          </cell>
          <cell r="M1103" t="str">
            <v>Planmässige Auflösung passivierter Investitionsbeiträge der Sachgruppe 20685.</v>
          </cell>
        </row>
        <row r="1104">
          <cell r="I1104">
            <v>46606</v>
          </cell>
          <cell r="J1104" t="str">
            <v>4660.6</v>
          </cell>
          <cell r="K1104"/>
          <cell r="L1104" t="str">
            <v>Planmässige Auflösung passivierter Investitionsbeiträge von privaten Organisationen ohne Erwerbszweck</v>
          </cell>
          <cell r="M1104" t="str">
            <v>Planmässige Auflösung passivierter Investitionsbeiträge der Sachgruppe 20686.</v>
          </cell>
        </row>
        <row r="1105">
          <cell r="I1105">
            <v>466060</v>
          </cell>
          <cell r="J1105"/>
          <cell r="K1105" t="str">
            <v>4660.60</v>
          </cell>
          <cell r="L1105" t="str">
            <v>Planmässige Auflösung passivierter Investitionsbeiträge von privaten Organisationen ohne Erwerbszweck</v>
          </cell>
          <cell r="M1105" t="str">
            <v>Planmässige Auflösung passivierter Investitionsbeiträge der Sachgruppe 20686.</v>
          </cell>
        </row>
        <row r="1106">
          <cell r="I1106">
            <v>46607</v>
          </cell>
          <cell r="J1106" t="str">
            <v>4660.7</v>
          </cell>
          <cell r="K1106"/>
          <cell r="L1106" t="str">
            <v>Planmässige Auflösung passivierter Investitionsbeiträge von privaten Haushalten</v>
          </cell>
          <cell r="M1106" t="str">
            <v>Planmässige Auflösung passivierter Investitionsbeiträge der Sachgruppe 20687.</v>
          </cell>
        </row>
        <row r="1107">
          <cell r="I1107">
            <v>466070</v>
          </cell>
          <cell r="J1107"/>
          <cell r="K1107" t="str">
            <v>4660.70</v>
          </cell>
          <cell r="L1107" t="str">
            <v>Planmässige Auflösung passivierter Investitionsbeiträge von privaten Haushalten</v>
          </cell>
          <cell r="M1107" t="str">
            <v>Planmässige Auflösung passivierter Investitionsbeiträge der Sachgruppe 20687.</v>
          </cell>
        </row>
        <row r="1108">
          <cell r="I1108">
            <v>46608</v>
          </cell>
          <cell r="J1108" t="str">
            <v>4660.8</v>
          </cell>
          <cell r="K1108"/>
          <cell r="L1108" t="str">
            <v>Planmässige Auflösung passivierter Investitionsbeiträge vom Ausland</v>
          </cell>
          <cell r="M1108" t="str">
            <v>Planmässige Auflösung passivierter Investitionsbeiträge der Sachgruppe 20688.</v>
          </cell>
        </row>
        <row r="1109">
          <cell r="I1109">
            <v>466080</v>
          </cell>
          <cell r="J1109"/>
          <cell r="K1109" t="str">
            <v>4660.80</v>
          </cell>
          <cell r="L1109" t="str">
            <v>Planmässige Auflösung passivierter Investitionsbeiträge vom Ausland</v>
          </cell>
          <cell r="M1109" t="str">
            <v>Planmässige Auflösung passivierter Investitionsbeiträge der Sachgruppe 20688.</v>
          </cell>
        </row>
        <row r="1110">
          <cell r="I1110">
            <v>4661</v>
          </cell>
          <cell r="J1110">
            <v>4661</v>
          </cell>
          <cell r="K1110"/>
          <cell r="L1110" t="str">
            <v>Ausserplanmässige Auflösung passivierter Investitionsbeiträge</v>
          </cell>
          <cell r="M1110" t="str">
            <v>Ausserplanmässige Auflösung der in Sachgruppe 2068 passivierten Investitionsbeiträge entsprechend der zugehörigen Anlage.</v>
          </cell>
        </row>
        <row r="1111">
          <cell r="I1111">
            <v>46610</v>
          </cell>
          <cell r="J1111" t="str">
            <v>4661.0</v>
          </cell>
          <cell r="K1111"/>
          <cell r="L1111" t="str">
            <v>Ausserplanmässige Auflösung passivierter Investitionsbeiträge vom Bund</v>
          </cell>
          <cell r="M1111" t="str">
            <v>Ausserplanmässige Auflösung passivierter Investitionsbeiträge der Sachgruppe 20680.</v>
          </cell>
        </row>
        <row r="1112">
          <cell r="I1112">
            <v>466100</v>
          </cell>
          <cell r="J1112"/>
          <cell r="K1112" t="str">
            <v>4661.00</v>
          </cell>
          <cell r="L1112" t="str">
            <v>Ausserplanmässige Auflösung passivierter Investitionsbeiträge vom Bund</v>
          </cell>
          <cell r="M1112" t="str">
            <v>Ausserplanmässige Auflösung passivierter Investitionsbeiträge der Sachgruppe 20680.</v>
          </cell>
        </row>
        <row r="1113">
          <cell r="I1113">
            <v>46611</v>
          </cell>
          <cell r="J1113" t="str">
            <v>4661.1</v>
          </cell>
          <cell r="K1113"/>
          <cell r="L1113" t="str">
            <v>Ausserplanmässige Auflösung passivierter Investitionsbeiträge von Kanton und Konkordaten</v>
          </cell>
          <cell r="M1113" t="str">
            <v>Ausserplanmässige Auflösung passivierter Investitionsbeiträge der Sachgruppe 20681.</v>
          </cell>
        </row>
        <row r="1114">
          <cell r="I1114">
            <v>466110</v>
          </cell>
          <cell r="J1114"/>
          <cell r="K1114" t="str">
            <v>4661.10</v>
          </cell>
          <cell r="L1114" t="str">
            <v>Ausserplanmässige Auflösung passivierter Investitionsbeiträge von Kanton und Konkordaten</v>
          </cell>
          <cell r="M1114" t="str">
            <v>Ausserplanmässige Auflösung passivierter Investitionsbeiträge der Sachgruppe 20681.</v>
          </cell>
        </row>
        <row r="1115">
          <cell r="I1115">
            <v>46612</v>
          </cell>
          <cell r="J1115" t="str">
            <v>4661.2</v>
          </cell>
          <cell r="K1115"/>
          <cell r="L1115" t="str">
            <v>Ausserplanmässige Auflösung passivierter Investitionsbeiträge von Gemeinden und Zweckverbänden</v>
          </cell>
          <cell r="M1115" t="str">
            <v>Ausserplanmässige Auflösung passivierter Investitionsbeiträge der Sachgruppe 20682.</v>
          </cell>
        </row>
        <row r="1116">
          <cell r="I1116">
            <v>466120</v>
          </cell>
          <cell r="J1116"/>
          <cell r="K1116" t="str">
            <v>4661.20</v>
          </cell>
          <cell r="L1116" t="str">
            <v>Ausserplanmässige Auflösung passivierter Investitionsbeiträge von Gemeinden und Zweckverbänden</v>
          </cell>
          <cell r="M1116" t="str">
            <v>Ausserplanmässige Auflösung passivierter Investitionsbeiträge der Sachgruppe 20682.</v>
          </cell>
        </row>
        <row r="1117">
          <cell r="I1117">
            <v>46613</v>
          </cell>
          <cell r="J1117" t="str">
            <v>4661.3</v>
          </cell>
          <cell r="K1117"/>
          <cell r="L1117" t="str">
            <v>Ausserplanmässige Auflösung passivierter Investitionsbeiträge von öffentlichen Sozialversicherungen</v>
          </cell>
          <cell r="M1117" t="str">
            <v>Ausserplanmässige Auflösung passivierter Investitionsbeiträge der Sachgruppe 20683.</v>
          </cell>
        </row>
        <row r="1118">
          <cell r="I1118">
            <v>466130</v>
          </cell>
          <cell r="J1118"/>
          <cell r="K1118" t="str">
            <v>4661.30</v>
          </cell>
          <cell r="L1118" t="str">
            <v>Ausserplanmässige Auflösung passivierter Investitionsbeiträge von öffentlichen Sozialversicherungen</v>
          </cell>
          <cell r="M1118" t="str">
            <v>Ausserplanmässige Auflösung passivierter Investitionsbeiträge der Sachgruppe 20683.</v>
          </cell>
        </row>
        <row r="1119">
          <cell r="I1119">
            <v>46614</v>
          </cell>
          <cell r="J1119" t="str">
            <v>4661.4</v>
          </cell>
          <cell r="K1119"/>
          <cell r="L1119" t="str">
            <v>Ausserplanmässige Auflösung passivierter Investitionsbeiträge von öffentlichen Unternehmungen</v>
          </cell>
          <cell r="M1119" t="str">
            <v>Ausserplanmässige Auflösung passivierter Investitionsbeiträge der Sachgruppe 20684.</v>
          </cell>
        </row>
        <row r="1120">
          <cell r="I1120">
            <v>466140</v>
          </cell>
          <cell r="J1120"/>
          <cell r="K1120" t="str">
            <v>4661.40</v>
          </cell>
          <cell r="L1120" t="str">
            <v>Ausserplanmässige Auflösung passivierter Investitionsbeiträge von öffentlichen Unternehmungen</v>
          </cell>
          <cell r="M1120" t="str">
            <v>Ausserplanmässige Auflösung passivierter Investitionsbeiträge der Sachgruppe 20684.</v>
          </cell>
        </row>
        <row r="1121">
          <cell r="I1121">
            <v>46615</v>
          </cell>
          <cell r="J1121" t="str">
            <v>4661.5</v>
          </cell>
          <cell r="K1121"/>
          <cell r="L1121" t="str">
            <v>Ausserplanmässige Auflösung passivierter Investitionsbeiträge von privaten Unternehmungen</v>
          </cell>
          <cell r="M1121" t="str">
            <v>Ausserplanmässige Auflösung passivierter Investitionsbeiträge der Sachgruppe 20685.</v>
          </cell>
        </row>
        <row r="1122">
          <cell r="I1122">
            <v>466150</v>
          </cell>
          <cell r="J1122"/>
          <cell r="K1122" t="str">
            <v>4661.50</v>
          </cell>
          <cell r="L1122" t="str">
            <v>Ausserplanmässige Auflösung passivierter Investitionsbeiträge von privaten Unternehmungen</v>
          </cell>
          <cell r="M1122" t="str">
            <v>Ausserplanmässige Auflösung passivierter Investitionsbeiträge der Sachgruppe 20685.</v>
          </cell>
        </row>
        <row r="1123">
          <cell r="I1123">
            <v>46616</v>
          </cell>
          <cell r="J1123" t="str">
            <v>4661.6</v>
          </cell>
          <cell r="K1123"/>
          <cell r="L1123" t="str">
            <v>Ausserplanmässige Auflösung passivierter Investitionsbeiträge von privaten Organisationen ohne Erwerbszweck</v>
          </cell>
          <cell r="M1123" t="str">
            <v>Ausserplanmässige Auflösung passivierter Investitionsbeiträge der Sachgruppe 20686.</v>
          </cell>
        </row>
        <row r="1124">
          <cell r="I1124">
            <v>466160</v>
          </cell>
          <cell r="J1124"/>
          <cell r="K1124" t="str">
            <v>4661.60</v>
          </cell>
          <cell r="L1124" t="str">
            <v>Ausserplanmässige Auflösung passivierter Investitionsbeiträge von privaten Organisationen ohne Erwerbszweck</v>
          </cell>
          <cell r="M1124" t="str">
            <v>Ausserplanmässige Auflösung passivierter Investitionsbeiträge der Sachgruppe 20686.</v>
          </cell>
        </row>
        <row r="1125">
          <cell r="I1125">
            <v>46617</v>
          </cell>
          <cell r="J1125" t="str">
            <v>4661.7</v>
          </cell>
          <cell r="K1125"/>
          <cell r="L1125" t="str">
            <v>Ausserplanmässige Auflösung passivierter Investitionsbeiträge von privaten Haushalten</v>
          </cell>
          <cell r="M1125" t="str">
            <v>Ausserplanmässige Auflösung passivierter Investitionsbeiträge der Sachgruppe 20687.</v>
          </cell>
        </row>
        <row r="1126">
          <cell r="I1126">
            <v>466170</v>
          </cell>
          <cell r="J1126"/>
          <cell r="K1126" t="str">
            <v>4661.70</v>
          </cell>
          <cell r="L1126" t="str">
            <v>Ausserplanmässige Auflösung passivierter Investitionsbeiträge von privaten Haushalten</v>
          </cell>
          <cell r="M1126" t="str">
            <v>Ausserplanmässige Auflösung passivierter Investitionsbeiträge der Sachgruppe 20687.</v>
          </cell>
        </row>
        <row r="1127">
          <cell r="I1127">
            <v>46618</v>
          </cell>
          <cell r="J1127" t="str">
            <v>4661.8</v>
          </cell>
          <cell r="K1127"/>
          <cell r="L1127" t="str">
            <v>Ausserplanmässige Auflösung passivierter Investitionsbeiträge vom Ausland</v>
          </cell>
          <cell r="M1127" t="str">
            <v>Ausserplanmässige Auflösung passivierter Investitionsbeiträge der Sachgruppe 20688.</v>
          </cell>
        </row>
        <row r="1128">
          <cell r="I1128">
            <v>466180</v>
          </cell>
          <cell r="J1128"/>
          <cell r="K1128" t="str">
            <v>4661.80</v>
          </cell>
          <cell r="L1128" t="str">
            <v>Ausserplanmässige Auflösung passivierter Investitionsbeiträge vom Ausland</v>
          </cell>
          <cell r="M1128" t="str">
            <v>Ausserplanmässige Auflösung passivierter Investitionsbeiträge der Sachgruppe 20688.</v>
          </cell>
        </row>
        <row r="1129">
          <cell r="I1129">
            <v>469</v>
          </cell>
          <cell r="J1129">
            <v>469</v>
          </cell>
          <cell r="K1129"/>
          <cell r="L1129" t="str">
            <v>Verschiedener Transferertrag</v>
          </cell>
        </row>
        <row r="1130">
          <cell r="I1130">
            <v>4690</v>
          </cell>
          <cell r="J1130">
            <v>4690</v>
          </cell>
          <cell r="K1130"/>
          <cell r="L1130" t="str">
            <v>Übriger Transferertrag</v>
          </cell>
          <cell r="M1130" t="str">
            <v>Rückzahlung abgeschriebener Investitionsbeiträge.
Nicht anderswo zugeordneter Transferertrag.</v>
          </cell>
        </row>
        <row r="1131">
          <cell r="I1131">
            <v>469000</v>
          </cell>
          <cell r="J1131"/>
          <cell r="K1131" t="str">
            <v>4690.00</v>
          </cell>
          <cell r="L1131" t="str">
            <v>Übriger Transferertrag</v>
          </cell>
          <cell r="M1131" t="str">
            <v>Rückzahlung abgeschriebener Investitionsbeiträge.
Nicht anderswo zugeordneter Transferertrag.</v>
          </cell>
        </row>
        <row r="1132">
          <cell r="I1132">
            <v>4699</v>
          </cell>
          <cell r="J1132">
            <v>4699</v>
          </cell>
          <cell r="K1132"/>
          <cell r="L1132" t="str">
            <v>Rückverteilungen</v>
          </cell>
          <cell r="M1132" t="str">
            <v>Einnahmen aus Rückverteilungen (inkl. eigene); z.B. CO2-Abgabe.
Die einzelnen Rückverteilungen sind durch Detailkonto zu trennen.</v>
          </cell>
        </row>
        <row r="1133">
          <cell r="I1133">
            <v>46991</v>
          </cell>
          <cell r="J1133" t="str">
            <v>4699.1</v>
          </cell>
          <cell r="K1133"/>
          <cell r="L1133" t="str">
            <v>Rückverteilung CO2-Abgabe</v>
          </cell>
          <cell r="M1133" t="str">
            <v>Anteil aus der Rückverteilung der CO2-Abgabe an die Arbeitgebenden.</v>
          </cell>
        </row>
        <row r="1134">
          <cell r="I1134">
            <v>469910</v>
          </cell>
          <cell r="J1134"/>
          <cell r="K1134" t="str">
            <v>4699.10</v>
          </cell>
          <cell r="L1134" t="str">
            <v>Rückverteilung CO2-Abgabe</v>
          </cell>
          <cell r="M1134" t="str">
            <v>Anteil aus der Rückverteilung der CO2-Abgabe an die Arbeitgebenden.</v>
          </cell>
        </row>
        <row r="1135">
          <cell r="I1135">
            <v>47</v>
          </cell>
          <cell r="J1135">
            <v>47</v>
          </cell>
          <cell r="K1135"/>
          <cell r="L1135" t="str">
            <v>Durchlaufende Beiträge</v>
          </cell>
          <cell r="M1135" t="str">
            <v>Durchlaufende Beiträge gibt das Gemeinwesen an Dritte weiter. Das Gemeinwesen hat diese Mittel von einem anderen Gemeinwesen erhalten.
Die Zugänge werden in Sachgruppe 47 und die Auszahlungen in Sachgruppe 37 erfasst.
Die Sachgruppen 37 und 47 müssen am</v>
          </cell>
        </row>
        <row r="1136">
          <cell r="I1136">
            <v>470</v>
          </cell>
          <cell r="J1136">
            <v>470</v>
          </cell>
          <cell r="K1136"/>
          <cell r="L1136" t="str">
            <v>Durchlaufende Beiträge</v>
          </cell>
          <cell r="M1136" t="str">
            <v xml:space="preserve"> </v>
          </cell>
        </row>
        <row r="1137">
          <cell r="I1137">
            <v>4700</v>
          </cell>
          <cell r="J1137">
            <v>4700</v>
          </cell>
          <cell r="K1137"/>
          <cell r="L1137" t="str">
            <v>Durchlaufende Beiträge vom Bund</v>
          </cell>
          <cell r="M1137" t="str">
            <v>Durchlaufende Beiträge vom Bund, welche an andere Gemeinwesen oder Dritte weitergeleitet werden.</v>
          </cell>
        </row>
        <row r="1138">
          <cell r="I1138">
            <v>470000</v>
          </cell>
          <cell r="J1138"/>
          <cell r="K1138" t="str">
            <v>4700.00</v>
          </cell>
          <cell r="L1138" t="str">
            <v>Durchlaufende Beiträge vom Bund</v>
          </cell>
          <cell r="M1138" t="str">
            <v>Durchlaufende Beiträge vom Bund, welche an andere Gemeinwesen oder Dritte weitergeleitet werden.</v>
          </cell>
        </row>
        <row r="1139">
          <cell r="I1139">
            <v>4701</v>
          </cell>
          <cell r="J1139">
            <v>4701</v>
          </cell>
          <cell r="K1139"/>
          <cell r="L1139" t="str">
            <v>Durchlaufende Beiträge von Kantonen und Konkordaten</v>
          </cell>
          <cell r="M1139" t="str">
            <v>Durchlaufende Beiträge vom Kanton, welche an andere Gemeinwesen oder Dritte weitergeleitet werden.</v>
          </cell>
        </row>
        <row r="1140">
          <cell r="I1140">
            <v>470100</v>
          </cell>
          <cell r="J1140"/>
          <cell r="K1140" t="str">
            <v>4701.00</v>
          </cell>
          <cell r="L1140" t="str">
            <v>Durchlaufende Beiträge von Kanton und Konkordaten</v>
          </cell>
          <cell r="M1140" t="str">
            <v>Durchlaufende Beiträge vom Kanton, welche an andere Gemeinwesen oder Dritte weitergeleitet werden.</v>
          </cell>
        </row>
        <row r="1141">
          <cell r="I1141">
            <v>4702</v>
          </cell>
          <cell r="J1141">
            <v>4702</v>
          </cell>
          <cell r="K1141"/>
          <cell r="L1141" t="str">
            <v>Durchlaufende Beiträge von Gemeinden und Gemeindezweckverbänden</v>
          </cell>
          <cell r="M1141" t="str">
            <v>Durchlaufende Beiträge von Gemeinden und Zweckverbänden, welche an andere Gemeinwesen oder Dritte weitergeleitet werden.</v>
          </cell>
        </row>
        <row r="1142">
          <cell r="I1142">
            <v>470200</v>
          </cell>
          <cell r="J1142"/>
          <cell r="K1142" t="str">
            <v>4702.00</v>
          </cell>
          <cell r="L1142" t="str">
            <v>Durchlaufende Beiträge von Gemeinden und Zweckverbänden</v>
          </cell>
          <cell r="M1142" t="str">
            <v>Durchlaufende Beiträge von Gemeinden und Zweckverbänden, welche an andere Gemeinwesen oder Dritte weitergeleitet werden.</v>
          </cell>
        </row>
        <row r="1143">
          <cell r="I1143">
            <v>4703</v>
          </cell>
          <cell r="J1143">
            <v>4703</v>
          </cell>
          <cell r="K1143"/>
          <cell r="L1143" t="str">
            <v>Durchlaufende Beiträge von öffentlichen Sozialversicherungen</v>
          </cell>
          <cell r="M1143" t="str">
            <v>Durchlaufende Beiträge von öffentlichen Sozialversicherungen, welche an andere Gemeinwesen oder Dritte weitergeleitet werden.</v>
          </cell>
        </row>
        <row r="1144">
          <cell r="I1144">
            <v>470300</v>
          </cell>
          <cell r="J1144"/>
          <cell r="K1144" t="str">
            <v>4703.00</v>
          </cell>
          <cell r="L1144" t="str">
            <v>Durchlaufende Beiträge von öffentlichen Sozialversicherungen</v>
          </cell>
          <cell r="M1144" t="str">
            <v>Durchlaufende Beiträge von öffentlichen Sozialversicherungen, welche an andere Gemeinwesen oder Dritte weitergeleitet werden.</v>
          </cell>
        </row>
        <row r="1145">
          <cell r="I1145">
            <v>4704</v>
          </cell>
          <cell r="J1145">
            <v>4704</v>
          </cell>
          <cell r="K1145"/>
          <cell r="L1145" t="str">
            <v>Durchlaufende Beiträge von öffentlichen Unternehmungen</v>
          </cell>
          <cell r="M1145" t="str">
            <v>Durchlaufende Beiträge von öffentlichen Unternehmungen, welche an andere Gemeinwesen oder Dritte weitergeleitet werden.</v>
          </cell>
        </row>
        <row r="1146">
          <cell r="I1146">
            <v>470400</v>
          </cell>
          <cell r="J1146"/>
          <cell r="K1146" t="str">
            <v>4704.00</v>
          </cell>
          <cell r="L1146" t="str">
            <v>Durchlaufende Beiträge von öffentlichen Unternehmungen</v>
          </cell>
          <cell r="M1146" t="str">
            <v>Durchlaufende Beiträge von öffentlichen Unternehmungen, welche an andere Gemeinwesen oder Dritte weitergeleitet werden.</v>
          </cell>
        </row>
        <row r="1147">
          <cell r="I1147">
            <v>4705</v>
          </cell>
          <cell r="J1147">
            <v>4705</v>
          </cell>
          <cell r="K1147"/>
          <cell r="L1147" t="str">
            <v>Durchlaufende Beiträge von privaten Unternehmungen</v>
          </cell>
          <cell r="M1147" t="str">
            <v>Durchlaufende Beiträge von privaten Unternehmungen, welche an andere Gemeinwesen oder Dritte weitergeleitet werden.</v>
          </cell>
        </row>
        <row r="1148">
          <cell r="I1148">
            <v>470500</v>
          </cell>
          <cell r="J1148"/>
          <cell r="K1148" t="str">
            <v>4705.00</v>
          </cell>
          <cell r="L1148" t="str">
            <v>Durchlaufende Beiträge von privaten Unternehmungen</v>
          </cell>
          <cell r="M1148" t="str">
            <v>Durchlaufende Beiträge von privaten Unternehmungen, welche an andere Gemeinwesen oder Dritte weitergeleitet werden.</v>
          </cell>
        </row>
        <row r="1149">
          <cell r="I1149">
            <v>4706</v>
          </cell>
          <cell r="J1149">
            <v>4706</v>
          </cell>
          <cell r="K1149"/>
          <cell r="L1149" t="str">
            <v>Durchlaufende Beiträge von privaten Organisationen ohne Erwerbszweck</v>
          </cell>
          <cell r="M1149" t="str">
            <v>Durchlaufende Beiträge von privaten Organisationen ohne Erwerbszweck, welche an andere Gemeinwesen oder Dritte weitergeleitet werden.</v>
          </cell>
        </row>
        <row r="1150">
          <cell r="I1150">
            <v>470600</v>
          </cell>
          <cell r="J1150"/>
          <cell r="K1150" t="str">
            <v>4706.00</v>
          </cell>
          <cell r="L1150" t="str">
            <v>Durchlaufende Beiträge von privaten Organisationen ohne Erwerbszweck</v>
          </cell>
          <cell r="M1150" t="str">
            <v>Durchlaufende Beiträge von privaten Organisationen ohne Erwerbszweck, welche an andere Gemeinwesen oder Dritte weitergeleitet werden.</v>
          </cell>
        </row>
        <row r="1151">
          <cell r="I1151">
            <v>4707</v>
          </cell>
          <cell r="J1151">
            <v>4707</v>
          </cell>
          <cell r="K1151"/>
          <cell r="L1151" t="str">
            <v>Durchlaufende Beiträge von privaten Haushalten</v>
          </cell>
          <cell r="M1151" t="str">
            <v>Durchlaufende Beiträge von privaten Haushalten, welche an andere Gemeinwesen oder Dritte weitergeleitet werden.</v>
          </cell>
        </row>
        <row r="1152">
          <cell r="I1152">
            <v>470700</v>
          </cell>
          <cell r="J1152"/>
          <cell r="K1152" t="str">
            <v>4707.00</v>
          </cell>
          <cell r="L1152" t="str">
            <v>Durchlaufende Beiträge von privaten Haushalten</v>
          </cell>
          <cell r="M1152" t="str">
            <v>Durchlaufende Beiträge von privaten Haushalten, welche an andere Gemeinwesen oder Dritte weitergeleitet werden.</v>
          </cell>
        </row>
        <row r="1153">
          <cell r="I1153">
            <v>4708</v>
          </cell>
          <cell r="J1153">
            <v>4708</v>
          </cell>
          <cell r="K1153"/>
          <cell r="L1153" t="str">
            <v>Durchlaufende Beiträge aus dem Ausland</v>
          </cell>
          <cell r="M1153" t="str">
            <v>Durchlaufende Beiträge aus dem Ausland, welche an andere Gemeinwesen oder Dritte weitergeleitet werden.</v>
          </cell>
        </row>
        <row r="1154">
          <cell r="I1154">
            <v>470800</v>
          </cell>
          <cell r="J1154"/>
          <cell r="K1154" t="str">
            <v>4708.00</v>
          </cell>
          <cell r="L1154" t="str">
            <v>Durchlaufende Beiträge aus dem Ausland</v>
          </cell>
          <cell r="M1154" t="str">
            <v>Durchlaufende Beiträge aus dem Ausland, welche an andere Gemeinwesen oder Dritte weitergeleitet werden.</v>
          </cell>
        </row>
        <row r="1155">
          <cell r="I1155">
            <v>48</v>
          </cell>
          <cell r="J1155">
            <v>48</v>
          </cell>
          <cell r="K1155"/>
          <cell r="L1155" t="str">
            <v>Ausserordentlicher Ertrag</v>
          </cell>
          <cell r="M1155" t="str">
            <v>Aufwand und Ertrag gelten als ausserordentlich, wenn mit ihnen in keiner Art und Weise gerechnet werden konnte und sie sich der Einflussnahme und Kontrolle entziehen oder sie nicht zum operativen Bereich gehören. Als ausserordentlicher Aufwand resp. ausse</v>
          </cell>
        </row>
        <row r="1156">
          <cell r="I1156">
            <v>480</v>
          </cell>
          <cell r="J1156">
            <v>480</v>
          </cell>
          <cell r="K1156"/>
          <cell r="L1156" t="str">
            <v>Ausserordentliche Steuererträge</v>
          </cell>
          <cell r="M1156" t="str">
            <v>Steuererträge können aufgrund konjunktureller Faktoren oder im Falle von Erbschafts- und Schenkungssteuern durch Einzelereignisse starken Schwankungen unterworfen sein. Solche sind jedoch in der Natur der Sache und gelten nicht als ausserordentliche Erträ</v>
          </cell>
        </row>
        <row r="1157">
          <cell r="I1157">
            <v>4800</v>
          </cell>
          <cell r="J1157">
            <v>4800</v>
          </cell>
          <cell r="K1157"/>
          <cell r="L1157" t="str">
            <v>Ausserordentliche direkte Steuern natürliche Personen</v>
          </cell>
          <cell r="M1157">
            <v>0</v>
          </cell>
        </row>
        <row r="1158">
          <cell r="I1158">
            <v>480000</v>
          </cell>
          <cell r="J1158"/>
          <cell r="K1158" t="str">
            <v>4800.00</v>
          </cell>
          <cell r="L1158" t="str">
            <v>Ausserordentliche direkte Steuern natürliche Personen</v>
          </cell>
          <cell r="M1158"/>
        </row>
        <row r="1159">
          <cell r="I1159">
            <v>4801</v>
          </cell>
          <cell r="J1159">
            <v>4801</v>
          </cell>
          <cell r="K1159"/>
          <cell r="L1159" t="str">
            <v>Ausserordentliche direkte Steuern juristische Personen</v>
          </cell>
          <cell r="M1159">
            <v>0</v>
          </cell>
        </row>
        <row r="1160">
          <cell r="I1160">
            <v>480100</v>
          </cell>
          <cell r="J1160"/>
          <cell r="K1160" t="str">
            <v>4801.00</v>
          </cell>
          <cell r="L1160" t="str">
            <v>Ausserordentliche direkte Steuern juristische Personen</v>
          </cell>
          <cell r="M1160"/>
        </row>
        <row r="1161">
          <cell r="I1161">
            <v>4802</v>
          </cell>
          <cell r="J1161">
            <v>4802</v>
          </cell>
          <cell r="K1161"/>
          <cell r="L1161" t="str">
            <v>Ausserordentliche übrige direkte Steuern</v>
          </cell>
          <cell r="M1161">
            <v>0</v>
          </cell>
        </row>
        <row r="1162">
          <cell r="I1162">
            <v>480200</v>
          </cell>
          <cell r="J1162"/>
          <cell r="K1162" t="str">
            <v>4802.00</v>
          </cell>
          <cell r="L1162" t="str">
            <v>Ausserordentliche übrige direkte Steuern</v>
          </cell>
          <cell r="M1162"/>
        </row>
        <row r="1163">
          <cell r="I1163">
            <v>4803</v>
          </cell>
          <cell r="J1163">
            <v>4803</v>
          </cell>
          <cell r="K1163"/>
          <cell r="L1163" t="str">
            <v>Ausserordentliche Besitz- und Aufwandsteuern</v>
          </cell>
          <cell r="M1163">
            <v>0</v>
          </cell>
        </row>
        <row r="1164">
          <cell r="I1164">
            <v>480300</v>
          </cell>
          <cell r="J1164"/>
          <cell r="K1164" t="str">
            <v>4803.00</v>
          </cell>
          <cell r="L1164" t="str">
            <v>Ausserordentliche Besitz- und Aufwandsteuern</v>
          </cell>
          <cell r="M1164"/>
        </row>
        <row r="1165">
          <cell r="I1165">
            <v>481</v>
          </cell>
          <cell r="J1165">
            <v>481</v>
          </cell>
          <cell r="K1165"/>
          <cell r="L1165" t="str">
            <v>Ausserordentliche Erträge von Regalien, Konzessionen</v>
          </cell>
          <cell r="M1165" t="str">
            <v>Erträge von Regalien, Konzessionen und Patenten, mit denen in keiner Art und Weise gerechnet werden konnte und die sich der Einflussnahme und Kontrolle entziehen.</v>
          </cell>
        </row>
        <row r="1166">
          <cell r="I1166">
            <v>4810</v>
          </cell>
          <cell r="J1166">
            <v>4810</v>
          </cell>
          <cell r="K1166"/>
          <cell r="L1166" t="str">
            <v>Ausserordentliche Regalienerträge</v>
          </cell>
          <cell r="M1166" t="str">
            <v>Erträge von Regalien, mit denen in keiner Art und Weise gerechnet werden konnte und die sich der Einflussnahme und Kontrolle entziehen.</v>
          </cell>
        </row>
        <row r="1167">
          <cell r="I1167">
            <v>481000</v>
          </cell>
          <cell r="J1167"/>
          <cell r="K1167" t="str">
            <v>4810.00</v>
          </cell>
          <cell r="L1167" t="str">
            <v>Ausserordentliche Regalienerträge</v>
          </cell>
          <cell r="M1167" t="str">
            <v>Erträge von Regalien, mit denen in keiner Art und Weise gerechnet werden konnte und die sich der Einflussnahme und Kontrolle entziehen.</v>
          </cell>
        </row>
        <row r="1168">
          <cell r="I1168">
            <v>4811</v>
          </cell>
          <cell r="J1168">
            <v>4811</v>
          </cell>
          <cell r="K1168"/>
          <cell r="L1168" t="str">
            <v>Ausserordentliche Konzessionserträge</v>
          </cell>
          <cell r="M1168" t="str">
            <v>Erträge von Konzessionen, mit denen in keiner Art und Weise gerechnet werden konnte und die sich der Einflussnahme und Kontrolle entziehen.</v>
          </cell>
        </row>
        <row r="1169">
          <cell r="I1169">
            <v>481100</v>
          </cell>
          <cell r="J1169"/>
          <cell r="K1169" t="str">
            <v>4811.00</v>
          </cell>
          <cell r="L1169" t="str">
            <v>Ausserordentliche Konzessionserträge</v>
          </cell>
          <cell r="M1169" t="str">
            <v>Erträge von Konzessionen, mit denen in keiner Art und Weise gerechnet werden konnte und die sich der Einflussnahme und Kontrolle entziehen.</v>
          </cell>
        </row>
        <row r="1170">
          <cell r="I1170">
            <v>482</v>
          </cell>
          <cell r="J1170">
            <v>482</v>
          </cell>
          <cell r="K1170"/>
          <cell r="L1170" t="str">
            <v>Ausserordentliche Entgelte</v>
          </cell>
          <cell r="M1170" t="str">
            <v>Entgelte, mit denen in keiner Art und Weise gerechnet werden konnte und die sich der Einflussnahme und Kontrolle entziehen.</v>
          </cell>
        </row>
        <row r="1171">
          <cell r="I1171">
            <v>4820</v>
          </cell>
          <cell r="J1171">
            <v>4820</v>
          </cell>
          <cell r="K1171"/>
          <cell r="L1171" t="str">
            <v>Ausserordentliche Entgelte</v>
          </cell>
          <cell r="M1171" t="str">
            <v>Entgelte, mit denen in keiner Art und Weise gerechnet werden konnte und die sich der Einflussnahme und Kontrolle entziehen.</v>
          </cell>
        </row>
        <row r="1172">
          <cell r="I1172">
            <v>482000</v>
          </cell>
          <cell r="J1172"/>
          <cell r="K1172" t="str">
            <v>4820.00</v>
          </cell>
          <cell r="L1172" t="str">
            <v>Ausserordentliche Entgelte</v>
          </cell>
          <cell r="M1172" t="str">
            <v>Entgelte, mit denen in keiner Art und Weise gerechnet werden konnte und die sich der Einflussnahme und Kontrolle entziehen.</v>
          </cell>
        </row>
        <row r="1173">
          <cell r="I1173">
            <v>483</v>
          </cell>
          <cell r="J1173">
            <v>483</v>
          </cell>
          <cell r="K1173"/>
          <cell r="L1173" t="str">
            <v>Ausserordentliche verschiedene Erträge</v>
          </cell>
          <cell r="M1173" t="str">
            <v>Verschiedene Erträge, mit denen in keiner Art und Weise gerechnet werden konnte und die sich der Einflussnahme und Kontrolle entziehen.</v>
          </cell>
        </row>
        <row r="1174">
          <cell r="I1174">
            <v>4830</v>
          </cell>
          <cell r="J1174">
            <v>4830</v>
          </cell>
          <cell r="K1174"/>
          <cell r="L1174" t="str">
            <v>Ausserordentliche verschiedene Erträge</v>
          </cell>
          <cell r="M1174" t="str">
            <v>Verschiedene Erträge, mit denen in keiner Art und Weise gerechnet werden konnte und die sich der Einflussnahme und Kontrolle entziehen.</v>
          </cell>
        </row>
        <row r="1175">
          <cell r="I1175">
            <v>483000</v>
          </cell>
          <cell r="J1175"/>
          <cell r="K1175" t="str">
            <v>4830.00</v>
          </cell>
          <cell r="L1175" t="str">
            <v>Ausserordentliche verschiedene Erträge</v>
          </cell>
          <cell r="M1175" t="str">
            <v>Verschiedene Erträge, mit denen in keiner Art und Weise gerechnet werden konnte und die sich der Einflussnahme und Kontrolle entziehen.</v>
          </cell>
        </row>
        <row r="1176">
          <cell r="I1176">
            <v>484</v>
          </cell>
          <cell r="J1176">
            <v>484</v>
          </cell>
          <cell r="K1176"/>
          <cell r="L1176" t="str">
            <v>Ausserordentliche Finanzerträge</v>
          </cell>
          <cell r="M1176" t="str">
            <v>Finanzerträge, mit denen in keiner Art und Weise gerechnet werden konnte und die sich der Einflussnahme und Kontrolle entziehen.</v>
          </cell>
        </row>
        <row r="1177">
          <cell r="I1177">
            <v>4840</v>
          </cell>
          <cell r="J1177">
            <v>4840</v>
          </cell>
          <cell r="K1177"/>
          <cell r="L1177" t="str">
            <v>Ausserordentliche Finanzerträge</v>
          </cell>
          <cell r="M1177" t="str">
            <v>Finanzerträge, mit denen in keiner Art und Weise gerechnet werden konnte und die sich der Einflussnahme und Kontrolle entziehen.</v>
          </cell>
        </row>
        <row r="1178">
          <cell r="I1178">
            <v>484000</v>
          </cell>
          <cell r="J1178"/>
          <cell r="K1178" t="str">
            <v>4840.00</v>
          </cell>
          <cell r="L1178" t="str">
            <v>Ausserordentliche Finanzerträge</v>
          </cell>
          <cell r="M1178" t="str">
            <v>Finanzerträge, mit denen in keiner Art und Weise gerechnet werden konnte und die sich der Einflussnahme und Kontrolle entziehen.</v>
          </cell>
        </row>
        <row r="1179">
          <cell r="I1179">
            <v>485</v>
          </cell>
          <cell r="J1179">
            <v>485</v>
          </cell>
          <cell r="K1179"/>
          <cell r="L1179" t="str">
            <v>Ausserordentliche Entnahmen aus Fonds und Spezialfinanzierungen</v>
          </cell>
          <cell r="M1179" t="str">
            <v>Entnahmen aus Fonds, mit denen in keiner Art und Weise gerechnet werden konnte und die sich der Einflussnahme und Kontrolle entziehen.</v>
          </cell>
        </row>
        <row r="1180">
          <cell r="I1180">
            <v>4850</v>
          </cell>
          <cell r="J1180">
            <v>4850</v>
          </cell>
          <cell r="K1180"/>
          <cell r="L1180" t="str">
            <v>Ausserordentliche Entnahmen aus Fonds und Spezialfinanzierungen</v>
          </cell>
          <cell r="M1180" t="str">
            <v>Entnahmen aus Fonds, mit denen in keiner Art und Weise gerechnet werden konnte und die sich der Einflussnahme und Kontrolle entziehen.</v>
          </cell>
        </row>
        <row r="1181">
          <cell r="I1181">
            <v>485000</v>
          </cell>
          <cell r="J1181"/>
          <cell r="K1181" t="str">
            <v>4850.00</v>
          </cell>
          <cell r="L1181" t="str">
            <v>Ausserordentliche Entnahmen aus Fonds und Spezialfinanzierungen</v>
          </cell>
          <cell r="M1181" t="str">
            <v>Entnahmen aus Fonds, mit denen in keiner Art und Weise gerechnet werden konnte und die sich der Einflussnahme und Kontrolle entziehen.</v>
          </cell>
        </row>
        <row r="1182">
          <cell r="I1182">
            <v>486</v>
          </cell>
          <cell r="J1182">
            <v>486</v>
          </cell>
          <cell r="K1182"/>
          <cell r="L1182" t="str">
            <v>Ausserordentliche Transfererträge</v>
          </cell>
          <cell r="M1182" t="str">
            <v>Transfererträge, mit denen in keiner Art und Weise gerechnet werden konnte und die sich der Einflussnahme und Kontrolle entziehen.</v>
          </cell>
        </row>
        <row r="1183">
          <cell r="I1183">
            <v>4860</v>
          </cell>
          <cell r="J1183">
            <v>4860</v>
          </cell>
          <cell r="K1183"/>
          <cell r="L1183" t="str">
            <v>Ausserordentliche Transfererträge; Bund</v>
          </cell>
          <cell r="M1183" t="str">
            <v>Transfererträge vom Bund, mit denen in keiner Art und Weise gerechnet werden konnte und die sich der Einflussnahme und Kontrolle entziehen.</v>
          </cell>
        </row>
        <row r="1184">
          <cell r="I1184">
            <v>486000</v>
          </cell>
          <cell r="J1184"/>
          <cell r="K1184" t="str">
            <v>4860.00</v>
          </cell>
          <cell r="L1184" t="str">
            <v>Ausserordentliche Transfererträge vom Bund</v>
          </cell>
          <cell r="M1184" t="str">
            <v>Transfererträge vom Bund, mit denen in keiner Art und Weise gerechnet werden konnte und die sich der Einflussnahme und Kontrolle entziehen.</v>
          </cell>
        </row>
        <row r="1185">
          <cell r="I1185">
            <v>4861</v>
          </cell>
          <cell r="J1185">
            <v>4861</v>
          </cell>
          <cell r="K1185"/>
          <cell r="L1185" t="str">
            <v>Ausserordentliche Transfererträge; Kantone</v>
          </cell>
          <cell r="M1185" t="str">
            <v>Transfererträge vom Kanton, mit denen in keiner Art und Weise gerechnet werden konnte und die sich der Einflussnahme und Kontrolle entziehen.</v>
          </cell>
        </row>
        <row r="1186">
          <cell r="I1186">
            <v>486100</v>
          </cell>
          <cell r="J1186"/>
          <cell r="K1186" t="str">
            <v>4861.00</v>
          </cell>
          <cell r="L1186" t="str">
            <v>Ausserordentliche Transfererträge vom Kanton</v>
          </cell>
          <cell r="M1186" t="str">
            <v>Transfererträge vom Kanton, mit denen in keiner Art und Weise gerechnet werden konnte und die sich der Einflussnahme und Kontrolle entziehen.</v>
          </cell>
        </row>
        <row r="1187">
          <cell r="I1187">
            <v>4862</v>
          </cell>
          <cell r="J1187">
            <v>4862</v>
          </cell>
          <cell r="K1187"/>
          <cell r="L1187" t="str">
            <v>Ausserordentliche Transfererträge; Gemeinden</v>
          </cell>
          <cell r="M1187" t="str">
            <v>Transfererträge von Gemeinden und Zweckverbänden, mit denen in keiner Art und Weise gerechnet werden konnte und sich der Einflussnahme und Kontrolle entziehen.</v>
          </cell>
        </row>
        <row r="1188">
          <cell r="I1188">
            <v>486200</v>
          </cell>
          <cell r="J1188"/>
          <cell r="K1188" t="str">
            <v>4862.00</v>
          </cell>
          <cell r="L1188" t="str">
            <v>Ausserordentliche Transfererträge von Gemeinden und Zweckverbänden</v>
          </cell>
          <cell r="M1188" t="str">
            <v>Transfererträge von Gemeinden und Zweckverbänden, mit denen in keiner Art und Weise gerechnet werden konnte und sich der Einflussnahme und Kontrolle entziehen.</v>
          </cell>
        </row>
        <row r="1189">
          <cell r="I1189">
            <v>4863</v>
          </cell>
          <cell r="J1189">
            <v>4863</v>
          </cell>
          <cell r="K1189"/>
          <cell r="L1189" t="str">
            <v>Ausserordentliche Transfererträge; öffentliche Sozialversicherungen</v>
          </cell>
          <cell r="M1189" t="str">
            <v>Transfererträge von öffentlichen Sozialversicherungen, mit denen in keiner Art und Weise gerechnet werden konnte und die sich der Einflussnahme und Kontrolle entziehen.</v>
          </cell>
        </row>
        <row r="1190">
          <cell r="I1190">
            <v>486300</v>
          </cell>
          <cell r="J1190"/>
          <cell r="K1190" t="str">
            <v>4863.00</v>
          </cell>
          <cell r="L1190" t="str">
            <v>Ausserordentliche Transfererträge von öffentlichen Sozialversicherungen</v>
          </cell>
          <cell r="M1190" t="str">
            <v>Transfererträge von öffentlichen Sozialversicherungen, mit denen in keiner Art und Weise gerechnet werden konnte und die sich der Einflussnahme und Kontrolle entziehen.</v>
          </cell>
        </row>
        <row r="1191">
          <cell r="I1191">
            <v>4864</v>
          </cell>
          <cell r="J1191">
            <v>4864</v>
          </cell>
          <cell r="K1191"/>
          <cell r="L1191" t="str">
            <v>Ausserordentliche Transfererträge; öffentliche Unternehmungen</v>
          </cell>
          <cell r="M1191" t="str">
            <v>Transfererträge von öffentlichen Unternehmungen, mit denen in keiner Art und Weise gerechnet werden konnte und die sich der Einflussnahme und Kontrolle entziehen.</v>
          </cell>
        </row>
        <row r="1192">
          <cell r="I1192">
            <v>486400</v>
          </cell>
          <cell r="J1192"/>
          <cell r="K1192" t="str">
            <v>4864.00</v>
          </cell>
          <cell r="L1192" t="str">
            <v>Ausserordentliche Transfererträge von öffentlichen Unternehmungen</v>
          </cell>
          <cell r="M1192" t="str">
            <v>Transfererträge von öffentlichen Unternehmungen, mit denen in keiner Art und Weise gerechnet werden konnte und die sich der Einflussnahme und Kontrolle entziehen.</v>
          </cell>
        </row>
        <row r="1193">
          <cell r="I1193">
            <v>4865</v>
          </cell>
          <cell r="J1193">
            <v>4865</v>
          </cell>
          <cell r="K1193"/>
          <cell r="L1193" t="str">
            <v>Ausserordentliche Transfererträge; private Unternehmungen</v>
          </cell>
          <cell r="M1193" t="str">
            <v>Transfererträge von privaten Unternehmungen, mit denen in keiner Art und Weise gerechnet werden konnte und die sich der Einflussnahme und Kontrolle entziehen.</v>
          </cell>
        </row>
        <row r="1194">
          <cell r="I1194">
            <v>486500</v>
          </cell>
          <cell r="J1194"/>
          <cell r="K1194" t="str">
            <v>4865.00</v>
          </cell>
          <cell r="L1194" t="str">
            <v>Ausserordentliche Transfererträge von privaten Unternehmungen</v>
          </cell>
          <cell r="M1194" t="str">
            <v>Transfererträge von privaten Unternehmungen, mit denen in keiner Art und Weise gerechnet werden konnte und die sich der Einflussnahme und Kontrolle entziehen.</v>
          </cell>
        </row>
        <row r="1195">
          <cell r="I1195">
            <v>4866</v>
          </cell>
          <cell r="J1195">
            <v>4866</v>
          </cell>
          <cell r="K1195"/>
          <cell r="L1195" t="str">
            <v>Ausserordentliche Transfererträge; private Organisationen ohne Erwerbszweck</v>
          </cell>
          <cell r="M1195" t="str">
            <v>Transfererträge von privaten Organisationen, mit denen in keiner Art und Weise gerechnet werden konnte und die sich der Einflussnahme und Kontrolle entziehen.</v>
          </cell>
        </row>
        <row r="1196">
          <cell r="I1196">
            <v>486600</v>
          </cell>
          <cell r="J1196"/>
          <cell r="K1196" t="str">
            <v>4866.00</v>
          </cell>
          <cell r="L1196" t="str">
            <v>Ausserordentliche Transfererträge von privaten Organisationen ohne Erwerbszweck</v>
          </cell>
          <cell r="M1196" t="str">
            <v>Transfererträge von privaten Organisationen, mit denen in keiner Art und Weise gerechnet werden konnte und die sich der Einflussnahme und Kontrolle entziehen.</v>
          </cell>
        </row>
        <row r="1197">
          <cell r="I1197">
            <v>4867</v>
          </cell>
          <cell r="J1197">
            <v>4867</v>
          </cell>
          <cell r="K1197"/>
          <cell r="L1197" t="str">
            <v>Ausserordentliche Transfererträge; private Haushalte</v>
          </cell>
          <cell r="M1197" t="str">
            <v>Transfererträge von privaten Haushalten, mit denen in keiner Art und Weise gerechnet werden konnte und die sich der Einflussnahme und Kontrolle entziehen.</v>
          </cell>
        </row>
        <row r="1198">
          <cell r="I1198">
            <v>486700</v>
          </cell>
          <cell r="J1198"/>
          <cell r="K1198" t="str">
            <v>4867.00</v>
          </cell>
          <cell r="L1198" t="str">
            <v>Ausserordentliche Transfererträge von privaten Haushalten</v>
          </cell>
          <cell r="M1198" t="str">
            <v>Transfererträge von privaten Haushalten, mit denen in keiner Art und Weise gerechnet werden konnte und die sich der Einflussnahme und Kontrolle entziehen.</v>
          </cell>
        </row>
        <row r="1199">
          <cell r="I1199">
            <v>4868</v>
          </cell>
          <cell r="J1199">
            <v>4868</v>
          </cell>
          <cell r="K1199"/>
          <cell r="L1199" t="str">
            <v>Ausserordentliche Transfererträge; Ausland</v>
          </cell>
          <cell r="M1199" t="str">
            <v>Transfererträge aus dem Ausland, mit denen in keiner Art und Weise gerechnet werden konnte und die sich der Einflussnahme und Kontrolle entziehen.</v>
          </cell>
        </row>
        <row r="1200">
          <cell r="I1200">
            <v>486800</v>
          </cell>
          <cell r="J1200"/>
          <cell r="K1200" t="str">
            <v>4868.00</v>
          </cell>
          <cell r="L1200" t="str">
            <v>Ausserordentliche Transfererträge aus dem Ausland</v>
          </cell>
          <cell r="M1200" t="str">
            <v>Transfererträge aus dem Ausland, mit denen in keiner Art und Weise gerechnet werden konnte und die sich der Einflussnahme und Kontrolle entziehen.</v>
          </cell>
        </row>
        <row r="1201">
          <cell r="I1201">
            <v>487</v>
          </cell>
          <cell r="J1201">
            <v>487</v>
          </cell>
          <cell r="K1201"/>
          <cell r="L1201" t="str">
            <v>Zusätzliche Auflösung passivierter Investitionsbeiträge</v>
          </cell>
          <cell r="M1201" t="str">
            <v xml:space="preserve">Zusätzliche Auflösung passivierter Investitionsbeiträge. Werden zusätzliche Abschreibungen auf Anlagen vorgenommen, denen passivierte Investitionsbeiträge zugeordnet sind (Bruttomethode), müssen auch passivierte Investitionsbeiträge zusätzliche aufgelöst </v>
          </cell>
        </row>
        <row r="1202">
          <cell r="I1202">
            <v>4870</v>
          </cell>
          <cell r="J1202">
            <v>4870</v>
          </cell>
          <cell r="K1202"/>
          <cell r="L1202" t="str">
            <v>Zusätzliche Auflösung passivierter Investitionsbeiträge</v>
          </cell>
          <cell r="M1202" t="str">
            <v>Zusätzliche Auflösung passivierter Investitionsbeiträge.</v>
          </cell>
        </row>
        <row r="1203">
          <cell r="I1203">
            <v>48700</v>
          </cell>
          <cell r="J1203" t="str">
            <v>4870.0</v>
          </cell>
          <cell r="K1203"/>
          <cell r="L1203" t="str">
            <v>Zusätzliche Auflösung passivierter Investitionsbeiträge vom Bund</v>
          </cell>
          <cell r="M1203" t="str">
            <v>Zusätzliche Auflösung passivierter Investitionsbeiträge der Sachgruppe 20680.</v>
          </cell>
        </row>
        <row r="1204">
          <cell r="I1204">
            <v>487000</v>
          </cell>
          <cell r="J1204"/>
          <cell r="K1204" t="str">
            <v>4870.00</v>
          </cell>
          <cell r="L1204" t="str">
            <v>Zusätzliche Auflösung passivierter Investitionsbeiträge vom Bund</v>
          </cell>
          <cell r="M1204" t="str">
            <v>Zusätzliche Auflösung passivierter Investitionsbeiträge der Sachgruppe 20680.</v>
          </cell>
        </row>
        <row r="1205">
          <cell r="I1205">
            <v>48701</v>
          </cell>
          <cell r="J1205" t="str">
            <v>4870.1</v>
          </cell>
          <cell r="K1205"/>
          <cell r="L1205" t="str">
            <v>Zusätzliche Auflösung passivierter Investitionsbeiträge von Kanton und Konkordaten</v>
          </cell>
          <cell r="M1205" t="str">
            <v>Zusätzliche Auflösung passivierter Investitionsbeiträge der Sachgruppe 20681.</v>
          </cell>
        </row>
        <row r="1206">
          <cell r="I1206">
            <v>487010</v>
          </cell>
          <cell r="J1206"/>
          <cell r="K1206" t="str">
            <v>4870.10</v>
          </cell>
          <cell r="L1206" t="str">
            <v>Zusätzliche Auflösung passivierter Investitionsbeiträge von Kanton und Konkordaten</v>
          </cell>
          <cell r="M1206" t="str">
            <v>Zusätzliche Auflösung passivierter Investitionsbeiträge der Sachgruppe 20681.</v>
          </cell>
        </row>
        <row r="1207">
          <cell r="I1207">
            <v>48702</v>
          </cell>
          <cell r="J1207" t="str">
            <v>4870.2</v>
          </cell>
          <cell r="K1207"/>
          <cell r="L1207" t="str">
            <v>Zusätzliche Auflösung passivierter Investitionsbeiträge von Gemeinden und Zweckverbänden</v>
          </cell>
          <cell r="M1207" t="str">
            <v>Zusätzliche Auflösung passivierter Investitionsbeiträge der Sachgruppe 20682.</v>
          </cell>
        </row>
        <row r="1208">
          <cell r="I1208">
            <v>487020</v>
          </cell>
          <cell r="J1208"/>
          <cell r="K1208" t="str">
            <v>4870.20</v>
          </cell>
          <cell r="L1208" t="str">
            <v>Zusätzliche Auflösung passivierter Investitionsbeiträge von Gemeinden und Zweckverbänden</v>
          </cell>
          <cell r="M1208" t="str">
            <v>Zusätzliche Auflösung passivierter Investitionsbeiträge der Sachgruppe 20682.</v>
          </cell>
        </row>
        <row r="1209">
          <cell r="I1209">
            <v>48703</v>
          </cell>
          <cell r="J1209" t="str">
            <v>4870.3</v>
          </cell>
          <cell r="K1209"/>
          <cell r="L1209" t="str">
            <v>Zusätzliche Auflösung passivierter Investitionsbeiträge von öffentlichen Sozialversicherungen</v>
          </cell>
          <cell r="M1209" t="str">
            <v>Zusätzliche Auflösung passivierter Investitionsbeiträge der Sachgruppe 20683.</v>
          </cell>
        </row>
        <row r="1210">
          <cell r="I1210">
            <v>487030</v>
          </cell>
          <cell r="J1210"/>
          <cell r="K1210" t="str">
            <v>4870.30</v>
          </cell>
          <cell r="L1210" t="str">
            <v>Zusätzliche Auflösung passivierter Investitionsbeiträge von öffentlichen Sozialversicherungen</v>
          </cell>
          <cell r="M1210" t="str">
            <v>Zusätzliche Auflösung passivierter Investitionsbeiträge der Sachgruppe 20683.</v>
          </cell>
        </row>
        <row r="1211">
          <cell r="I1211">
            <v>48704</v>
          </cell>
          <cell r="J1211" t="str">
            <v>4870.4</v>
          </cell>
          <cell r="K1211"/>
          <cell r="L1211" t="str">
            <v>Zusätzliche Auflösung passivierter Investitionsbeiträge von öffentlichen Unternehmungen</v>
          </cell>
          <cell r="M1211" t="str">
            <v>Zusätzliche Auflösung passivierter Investitionsbeiträge der Sachgruppe 20684.</v>
          </cell>
        </row>
        <row r="1212">
          <cell r="I1212">
            <v>487040</v>
          </cell>
          <cell r="J1212"/>
          <cell r="K1212" t="str">
            <v>4870.40</v>
          </cell>
          <cell r="L1212" t="str">
            <v>Zusätzliche Auflösung passivierter Investitionsbeiträge von öffentlichen Unternehmungen</v>
          </cell>
          <cell r="M1212" t="str">
            <v>Zusätzliche Auflösung passivierter Investitionsbeiträge der Sachgruppe 20684.</v>
          </cell>
        </row>
        <row r="1213">
          <cell r="I1213">
            <v>48705</v>
          </cell>
          <cell r="J1213" t="str">
            <v>4870.5</v>
          </cell>
          <cell r="K1213"/>
          <cell r="L1213" t="str">
            <v>Zusätzliche Auflösung passivierter Investitionsbeiträge von privaten Unternehmungen</v>
          </cell>
          <cell r="M1213" t="str">
            <v>Zusätzliche Auflösung passivierter Investitionsbeiträge der Sachgruppe 20685.</v>
          </cell>
        </row>
        <row r="1214">
          <cell r="I1214">
            <v>487050</v>
          </cell>
          <cell r="J1214"/>
          <cell r="K1214" t="str">
            <v>4870.50</v>
          </cell>
          <cell r="L1214" t="str">
            <v>Zusätzliche Auflösung passivierter Investitionsbeiträge von privaten Unternehmungen</v>
          </cell>
          <cell r="M1214" t="str">
            <v>Zusätzliche Auflösung passivierter Investitionsbeiträge der Sachgruppe 20685.</v>
          </cell>
        </row>
        <row r="1215">
          <cell r="I1215">
            <v>48706</v>
          </cell>
          <cell r="J1215" t="str">
            <v>4870.6</v>
          </cell>
          <cell r="K1215"/>
          <cell r="L1215" t="str">
            <v>Zusätzliche Auflösung passivierter Investitionsbeiträge von privaten Organisationen ohne Erwerbszweck</v>
          </cell>
          <cell r="M1215" t="str">
            <v>Zusätzliche Auflösung passivierter Investitionsbeiträge der Sachgruppe 20686.</v>
          </cell>
        </row>
        <row r="1216">
          <cell r="I1216">
            <v>487060</v>
          </cell>
          <cell r="J1216"/>
          <cell r="K1216" t="str">
            <v>4870.60</v>
          </cell>
          <cell r="L1216" t="str">
            <v>Zusätzliche Auflösung passivierter Investitionsbeiträge von privaten Organisationen ohne Erwerbszweck</v>
          </cell>
          <cell r="M1216" t="str">
            <v>Zusätzliche Auflösung passivierter Investitionsbeiträge der Sachgruppe 20686.</v>
          </cell>
        </row>
        <row r="1217">
          <cell r="I1217">
            <v>48707</v>
          </cell>
          <cell r="J1217" t="str">
            <v>4870.7</v>
          </cell>
          <cell r="K1217"/>
          <cell r="L1217" t="str">
            <v>Zusätzliche Auflösung passivierter Investitionsbeiträge von privaten Haushalten</v>
          </cell>
          <cell r="M1217" t="str">
            <v>Zusätzliche Auflösung passivierter Investitionsbeiträge der Sachgruppe 20687.</v>
          </cell>
        </row>
        <row r="1218">
          <cell r="I1218">
            <v>487070</v>
          </cell>
          <cell r="J1218"/>
          <cell r="K1218" t="str">
            <v>4870.70</v>
          </cell>
          <cell r="L1218" t="str">
            <v>Zusätzliche Auflösung passivierter Investitionsbeiträge von privaten Haushalten</v>
          </cell>
          <cell r="M1218" t="str">
            <v>Zusätzliche Auflösung passivierter Investitionsbeiträge der Sachgruppe 20687.</v>
          </cell>
        </row>
        <row r="1219">
          <cell r="I1219">
            <v>48708</v>
          </cell>
          <cell r="J1219" t="str">
            <v>4870.8</v>
          </cell>
          <cell r="K1219"/>
          <cell r="L1219" t="str">
            <v>Zusätzliche Auflösung passivierter Investitionsbeiträge vom Ausland</v>
          </cell>
          <cell r="M1219" t="str">
            <v>Zusätzliche Auflösung passivierter Investitionsbeiträge der Sachgruppe 20688.</v>
          </cell>
        </row>
        <row r="1220">
          <cell r="I1220">
            <v>487080</v>
          </cell>
          <cell r="J1220"/>
          <cell r="K1220" t="str">
            <v>4870.80</v>
          </cell>
          <cell r="L1220" t="str">
            <v>Zusätzliche Auflösung passivierter Investitionsbeiträge vom Ausland</v>
          </cell>
          <cell r="M1220" t="str">
            <v>Zusätzliche Auflösung passivierter Investitionsbeiträge der Sachgruppe 20688.</v>
          </cell>
        </row>
        <row r="1221">
          <cell r="I1221">
            <v>489</v>
          </cell>
          <cell r="J1221">
            <v>489</v>
          </cell>
          <cell r="K1221"/>
          <cell r="L1221" t="str">
            <v>Entnahmen aus dem Eigenkapital</v>
          </cell>
          <cell r="M1221" t="str">
            <v xml:space="preserve"> </v>
          </cell>
        </row>
        <row r="1222">
          <cell r="I1222">
            <v>4892</v>
          </cell>
          <cell r="J1222">
            <v>4892</v>
          </cell>
          <cell r="K1222"/>
          <cell r="L1222" t="str">
            <v>Entnahmen aus Rücklagen der Globalbudgetbereiche</v>
          </cell>
          <cell r="M1222" t="str">
            <v>Erfolgswirksam gebuchte Entnahmen aus Rücklagen von Globalbudgetbereichen (Sachgruppe 2920).
Die zusätzlichen Aufwendungen der Globalbudgetbereiche werden in den entsprechenden Sachgruppen erfasst. Zum Ausgleich dieser Aufwände wird der entsprechende Bet</v>
          </cell>
        </row>
        <row r="1223">
          <cell r="I1223">
            <v>489200</v>
          </cell>
          <cell r="J1223"/>
          <cell r="K1223" t="str">
            <v>4892.00</v>
          </cell>
          <cell r="L1223" t="str">
            <v>Entnahmen aus Rücklagen der Globalbudgetbereiche</v>
          </cell>
          <cell r="M1223" t="str">
            <v>Erfolgswirksam gebuchte Entnahmen aus Rücklagen von Globalbudgetbereichen (Sachgruppe 2920).</v>
          </cell>
        </row>
        <row r="1224">
          <cell r="I1224">
            <v>4893</v>
          </cell>
          <cell r="J1224">
            <v>4893</v>
          </cell>
          <cell r="K1224"/>
          <cell r="L1224" t="str">
            <v>Entnahmen aus Vorfinanzierungen des EK</v>
          </cell>
          <cell r="M1224" t="str">
            <v>Entnahmen aus Sachgruppe 2930 Vorfinanzierungen des EK.</v>
          </cell>
        </row>
        <row r="1225">
          <cell r="I1225">
            <v>489300</v>
          </cell>
          <cell r="J1225"/>
          <cell r="K1225" t="str">
            <v>4893.00</v>
          </cell>
          <cell r="L1225" t="str">
            <v>Entnahmen aus Vorfinanzierungen des EK</v>
          </cell>
          <cell r="M1225" t="str">
            <v>Entnahmen aus Sachgruppe 2930 Vorfinanzierungen des EK.</v>
          </cell>
        </row>
        <row r="1226">
          <cell r="I1226">
            <v>4895</v>
          </cell>
          <cell r="J1226">
            <v>4895</v>
          </cell>
          <cell r="K1226"/>
          <cell r="L1226" t="str">
            <v>Entnahmen aus Aufwertungsreserve</v>
          </cell>
          <cell r="M1226" t="str">
            <v>Entnahmen aus Sachgruppe 2950 Aufwertungsreserven zum Ausgleich der durch die Aufwertung des Verwaltungsvermögens im Übergang zum HRM2 erhöhten Abschreibungen.</v>
          </cell>
        </row>
        <row r="1227">
          <cell r="I1227">
            <v>489500</v>
          </cell>
          <cell r="J1227"/>
          <cell r="K1227" t="str">
            <v>4895.00</v>
          </cell>
          <cell r="L1227" t="str">
            <v>Entnahmen aus Aufwertungsreserve</v>
          </cell>
          <cell r="M1227" t="str">
            <v>Entnahmen aus Sachgruppe 2950 Aufwertungsreserven zum Ausgleich der durch die Aufwertung des Verwaltungsvermögens im Übergang zum HRM2 erhöhten Abschreibungen.</v>
          </cell>
        </row>
        <row r="1228">
          <cell r="I1228">
            <v>4896</v>
          </cell>
          <cell r="J1228">
            <v>4896</v>
          </cell>
          <cell r="K1228"/>
          <cell r="L1228" t="str">
            <v>Entnahmen aus Neubewertungsreserven</v>
          </cell>
          <cell r="M1228" t="str">
            <v>Entnahmen aus Sachgruppe 296 Neubewertungsreserven des Finanzvermögens zum Ausgleich von Schwankungen durch die Bewertung zum Verkehrswert.</v>
          </cell>
        </row>
        <row r="1229">
          <cell r="I1229">
            <v>489600</v>
          </cell>
          <cell r="J1229"/>
          <cell r="K1229" t="str">
            <v>4896.00</v>
          </cell>
          <cell r="L1229" t="str">
            <v>Entnahmen aus Neubewertungsreserven</v>
          </cell>
          <cell r="M1229" t="str">
            <v>Entnahmen aus Sachgruppe 296 Neubewertungsreserven des Finanzvermögens zum Ausgleich von Schwankungen durch die Bewertung zum Verkehrswert.</v>
          </cell>
        </row>
        <row r="1230">
          <cell r="I1230">
            <v>4899</v>
          </cell>
          <cell r="J1230">
            <v>4899</v>
          </cell>
          <cell r="K1230"/>
          <cell r="L1230" t="str">
            <v>Entnahmen aus dem kumulierten Ergebnis der Vorjahre</v>
          </cell>
          <cell r="M1230" t="str">
            <v>In einigen Kantonen müssen die Gemeinden die Budgets durch eine Entnahme aus dem Eigenkapital ausgleichen.</v>
          </cell>
        </row>
        <row r="1231">
          <cell r="I1231">
            <v>489900</v>
          </cell>
          <cell r="J1231"/>
          <cell r="K1231" t="str">
            <v>4899.00</v>
          </cell>
          <cell r="L1231" t="str">
            <v>Entnahmen aus dem kumulierten Ergebnis der Vorjahre</v>
          </cell>
          <cell r="M1231" t="str">
            <v>In einigen Kantonen müssen die Gemeinden die Budgets durch eine Entnahme aus dem Eigenkapital ausgleichen.</v>
          </cell>
        </row>
        <row r="1232">
          <cell r="I1232">
            <v>49</v>
          </cell>
          <cell r="J1232">
            <v>49</v>
          </cell>
          <cell r="K1232"/>
          <cell r="L1232" t="str">
            <v>Interne Verrechnungen</v>
          </cell>
          <cell r="M1232" t="str">
            <v>Interne Verrechnungen können zwischen Dienststellen des eigenen Gemeinwesens oder mit zu konsolidierenden Einheiten vorgenommen werden.
Am Ende der Rechnungsperiode müssen die Sachgruppen 39 und 49 übereinstimmen.
Aufwand und Ertrag dürfen nicht untersc</v>
          </cell>
        </row>
        <row r="1233">
          <cell r="I1233">
            <v>490</v>
          </cell>
          <cell r="J1233">
            <v>490</v>
          </cell>
          <cell r="K1233"/>
          <cell r="L1233" t="str">
            <v>Material- und Warenbezüge</v>
          </cell>
          <cell r="M1233" t="str">
            <v>Vergütung für Bezüge von Waren, Geräten, Maschinen, Mobilien, Büroartikel aller Art.</v>
          </cell>
        </row>
        <row r="1234">
          <cell r="I1234">
            <v>4900</v>
          </cell>
          <cell r="J1234">
            <v>4900</v>
          </cell>
          <cell r="K1234"/>
          <cell r="L1234" t="str">
            <v>Interne Verrechnung von Material- und Warenbezügen</v>
          </cell>
          <cell r="M1234" t="str">
            <v>Vergütung für Bezüge von Waren, Geräten, Maschinen, Mobilien, Büroartikel aller Art.</v>
          </cell>
        </row>
        <row r="1235">
          <cell r="I1235">
            <v>490000</v>
          </cell>
          <cell r="J1235"/>
          <cell r="K1235" t="str">
            <v>4900.00</v>
          </cell>
          <cell r="L1235" t="str">
            <v>Interne Verrechnung von Material- und Warenbezügen</v>
          </cell>
          <cell r="M1235" t="str">
            <v>Vergütung für Bezüge von Waren, Geräten, Maschinen, Mobilien, Büroartikel aller Art.</v>
          </cell>
        </row>
        <row r="1236">
          <cell r="I1236">
            <v>491</v>
          </cell>
          <cell r="J1236">
            <v>491</v>
          </cell>
          <cell r="K1236"/>
          <cell r="L1236" t="str">
            <v>Dienstleistungen</v>
          </cell>
          <cell r="M1236" t="str">
            <v>Vergütungen für intern bezogene Dienstleistungen.</v>
          </cell>
        </row>
        <row r="1237">
          <cell r="I1237">
            <v>4910</v>
          </cell>
          <cell r="J1237">
            <v>4910</v>
          </cell>
          <cell r="K1237"/>
          <cell r="L1237" t="str">
            <v>Interne Verrechnung von Dienstleistungen</v>
          </cell>
          <cell r="M1237" t="str">
            <v>Vergütungen für intern bezogene Dienstleistungen.</v>
          </cell>
        </row>
        <row r="1238">
          <cell r="I1238">
            <v>491000</v>
          </cell>
          <cell r="J1238"/>
          <cell r="K1238" t="str">
            <v>4910.00</v>
          </cell>
          <cell r="L1238" t="str">
            <v>Interne Verrechnung von Dienstleistungen</v>
          </cell>
          <cell r="M1238" t="str">
            <v>Vergütungen für intern bezogene Dienstleistungen.</v>
          </cell>
        </row>
        <row r="1239">
          <cell r="I1239">
            <v>492</v>
          </cell>
          <cell r="J1239">
            <v>492</v>
          </cell>
          <cell r="K1239"/>
          <cell r="L1239" t="str">
            <v>Pacht, Mieten, Benützungskosten</v>
          </cell>
          <cell r="M1239" t="str">
            <v>Vergütung für die Miete von Liegenschaften, Räumen, Parkplätzen sowie Sachanlagen, Geräten, Mobilien, Fahrzeugen etc.</v>
          </cell>
        </row>
        <row r="1240">
          <cell r="I1240">
            <v>4920</v>
          </cell>
          <cell r="J1240">
            <v>4920</v>
          </cell>
          <cell r="K1240"/>
          <cell r="L1240" t="str">
            <v>Interne Verrechnung von Pacht, Mieten, Benützungskosten</v>
          </cell>
          <cell r="M1240" t="str">
            <v>Vergütung für die Miete von Liegenschaften, Räumen, Parkplätzen sowie Sachanlagen, Geräten, Mobilien, Fahrzeugen etc.</v>
          </cell>
        </row>
        <row r="1241">
          <cell r="I1241">
            <v>492000</v>
          </cell>
          <cell r="J1241"/>
          <cell r="K1241" t="str">
            <v>4920.00</v>
          </cell>
          <cell r="L1241" t="str">
            <v>Interne Verrechnung von Pacht, Mieten, Benützungskosten</v>
          </cell>
          <cell r="M1241" t="str">
            <v>Vergütung für die Miete von Liegenschaften, Räumen, Parkplätzen sowie Sachanlagen, Geräten, Mobilien, Fahrzeugen etc.</v>
          </cell>
        </row>
        <row r="1242">
          <cell r="I1242">
            <v>493</v>
          </cell>
          <cell r="J1242">
            <v>493</v>
          </cell>
          <cell r="K1242"/>
          <cell r="L1242" t="str">
            <v>Betriebs- und Verwaltungskosten</v>
          </cell>
          <cell r="M1242" t="str">
            <v>Vergütung für Betriebs- und Verwaltungskosten von gemeinsam oder in Untermiete genutzten Liegenschaften, Einrichtungen und Mobilien. Overhead- Money für die pauschale Abgeltung von Leistungen.</v>
          </cell>
        </row>
        <row r="1243">
          <cell r="I1243">
            <v>4930</v>
          </cell>
          <cell r="J1243">
            <v>4930</v>
          </cell>
          <cell r="K1243"/>
          <cell r="L1243" t="str">
            <v>Interne Verrechnung von Betriebs- und Verwaltungskosten</v>
          </cell>
          <cell r="M1243" t="str">
            <v>Vergütung für Betriebs- und Verwaltungskosten von gemeinsam oder in Untermiete genutzten Liegenschaften, Einrichtungen und Mobilien. Overhead- Money für die pauschale Abgeltung von Leistungen.</v>
          </cell>
        </row>
        <row r="1244">
          <cell r="I1244">
            <v>493000</v>
          </cell>
          <cell r="J1244"/>
          <cell r="K1244" t="str">
            <v>4930.00</v>
          </cell>
          <cell r="L1244" t="str">
            <v>Interne Verrechnung von Betriebs- und Verwaltungskosten</v>
          </cell>
          <cell r="M1244" t="str">
            <v>Vergütung für Betriebs- und Verwaltungskosten von gemeinsam oder in Untermiete genutzten Liegenschaften, Einrichtungen und Mobilien. Overhead- Money für die pauschale Abgeltung von Leistungen.</v>
          </cell>
        </row>
        <row r="1245">
          <cell r="I1245">
            <v>494</v>
          </cell>
          <cell r="J1245">
            <v>494</v>
          </cell>
          <cell r="K1245"/>
          <cell r="L1245" t="str">
            <v>Kalk. Zinsen und Finanzaufwand</v>
          </cell>
          <cell r="M1245" t="str">
            <v>Vergütungen für kalkulatorische Zinsen auf dem Verwaltungs- und Finanzvermögen sowie auf den Verpflichtungskonten von Spezialfinanzierungen und Fonds.</v>
          </cell>
        </row>
        <row r="1246">
          <cell r="I1246">
            <v>4940</v>
          </cell>
          <cell r="J1246">
            <v>4940</v>
          </cell>
          <cell r="K1246"/>
          <cell r="L1246" t="str">
            <v>Interne Verrechnung von kalk. Zinsen und Finanzaufwand</v>
          </cell>
          <cell r="M1246" t="str">
            <v>Vergütungen für kalkulatorische Zinsen auf dem Verwaltungs- und Finanzvermögen sowie auf den Verpflichtungskonten von Spezialfinanzierungen und Fonds.</v>
          </cell>
        </row>
        <row r="1247">
          <cell r="I1247">
            <v>494000</v>
          </cell>
          <cell r="J1247"/>
          <cell r="K1247" t="str">
            <v>4940.00</v>
          </cell>
          <cell r="L1247" t="str">
            <v>Interne Verrechnung von kalk. Zinsen und Finanzaufwand</v>
          </cell>
          <cell r="M1247" t="str">
            <v>Vergütungen für kalkulatorische Zinsen auf dem Verwaltungs- und Finanzvermögen sowie auf den Verpflichtungskonten von Spezialfinanzierungen und Fonds.</v>
          </cell>
        </row>
        <row r="1248">
          <cell r="I1248">
            <v>495</v>
          </cell>
          <cell r="J1248">
            <v>495</v>
          </cell>
          <cell r="K1248"/>
          <cell r="L1248" t="str">
            <v>Planmässige und ausserplanmässige Abschreibungen</v>
          </cell>
          <cell r="M1248" t="str">
            <v>Planmässige und ausserplanmässige Abschreibungen auf dem Verwaltungsvermögen, sofern diese nicht direkt den Dienststellen belastet werden.</v>
          </cell>
        </row>
        <row r="1249">
          <cell r="I1249">
            <v>4950</v>
          </cell>
          <cell r="J1249">
            <v>4950</v>
          </cell>
          <cell r="K1249"/>
          <cell r="L1249" t="str">
            <v>Interne Verrechnung von planmässigen und ausserplanmässigen Abschreibungen</v>
          </cell>
          <cell r="M1249" t="str">
            <v>Planmässige und ausserplanmässige Abschreibungen auf dem Verwaltungsvermögen, sofern diese nicht direkt den Dienststellen belastet werden.</v>
          </cell>
        </row>
        <row r="1250">
          <cell r="I1250">
            <v>495000</v>
          </cell>
          <cell r="J1250"/>
          <cell r="K1250" t="str">
            <v>4950.00</v>
          </cell>
          <cell r="L1250" t="str">
            <v>Interne Verrechnung von planmässigen und ausserplanmässigen Abschreibungen</v>
          </cell>
          <cell r="M1250" t="str">
            <v>Planmässige und ausserplanmässige Abschreibungen auf dem Verwaltungsvermögen, sofern diese nicht direkt den Dienststellen belastet werden.</v>
          </cell>
        </row>
        <row r="1251">
          <cell r="I1251">
            <v>498</v>
          </cell>
          <cell r="J1251">
            <v>498</v>
          </cell>
          <cell r="K1251"/>
          <cell r="L1251" t="str">
            <v>Übertragungen</v>
          </cell>
          <cell r="M1251" t="str">
            <v>Buchmässige Vorgänge zwischen Amtsstellen, ohne dass eine Leistung (Warenbezug oder Dienstleistung, Benützung etc.) besteht, z.B. Übertragung eines Betrages vom Amt in die Erfolgsrechnung einer Spezialfinanzierung oder eines Fonds oder umgekehrt.</v>
          </cell>
        </row>
        <row r="1252">
          <cell r="I1252">
            <v>4980</v>
          </cell>
          <cell r="J1252">
            <v>4980</v>
          </cell>
          <cell r="K1252"/>
          <cell r="L1252" t="str">
            <v>Interne Übertragungen</v>
          </cell>
          <cell r="M1252" t="str">
            <v>Buchmässige Vorgänge zwischen Amtsstellen, ohne dass eine Leistung (Warenbezug oder Dienstleistung, Benützung etc.) besteht, z.B. Übertragung eines Betrages vom Amt in die Erfolgsrechnung einer Spezialfinanzierung oder eines Fonds oder umgekehrt.</v>
          </cell>
        </row>
        <row r="1253">
          <cell r="I1253">
            <v>498000</v>
          </cell>
          <cell r="J1253"/>
          <cell r="K1253" t="str">
            <v>4980.00</v>
          </cell>
          <cell r="L1253" t="str">
            <v>Interne Übertragungen</v>
          </cell>
          <cell r="M1253" t="str">
            <v>Buchmässige Vorgänge zwischen Amtsstellen, ohne dass eine Leistung (Warenbezug oder Dienstleistung, Benützung etc.) besteht, z.B. Übertragung eines Betrages vom Amt in die Erfolgsrechnung einer Spezialfinanzierung oder eines Fonds oder umgekehrt.</v>
          </cell>
        </row>
        <row r="1254">
          <cell r="I1254">
            <v>499</v>
          </cell>
          <cell r="J1254">
            <v>499</v>
          </cell>
          <cell r="K1254"/>
          <cell r="L1254" t="str">
            <v>Übrige interne Verrechnungen</v>
          </cell>
          <cell r="M1254" t="str">
            <v>Nicht anders zugeordnete Vergütungen an andere Dienststellen oder konsolidierte Einheiten.</v>
          </cell>
        </row>
        <row r="1255">
          <cell r="I1255">
            <v>4990</v>
          </cell>
          <cell r="J1255">
            <v>4990</v>
          </cell>
          <cell r="K1255"/>
          <cell r="L1255" t="str">
            <v>Übrige interne Verrechnungen</v>
          </cell>
          <cell r="M1255" t="str">
            <v>Nicht anders zugeordnete Vergütungen an andere Dienststellen oder konsolidierte Einheiten.</v>
          </cell>
        </row>
        <row r="1256">
          <cell r="I1256">
            <v>499000</v>
          </cell>
          <cell r="J1256"/>
          <cell r="K1256" t="str">
            <v>4990.00</v>
          </cell>
          <cell r="L1256" t="str">
            <v>Übrige interne Verrechnungen</v>
          </cell>
          <cell r="M1256" t="str">
            <v>Nicht anders zugeordnete Vergütungen an andere Dienststellen oder konsolidierte Einheiten.</v>
          </cell>
        </row>
        <row r="1257">
          <cell r="I1257">
            <v>9</v>
          </cell>
          <cell r="J1257">
            <v>9</v>
          </cell>
          <cell r="K1257"/>
          <cell r="L1257" t="str">
            <v>Abschlusskonten</v>
          </cell>
          <cell r="M1257" t="str">
            <v xml:space="preserve"> </v>
          </cell>
        </row>
        <row r="1258">
          <cell r="I1258">
            <v>900</v>
          </cell>
          <cell r="J1258">
            <v>900</v>
          </cell>
          <cell r="K1258"/>
          <cell r="L1258" t="str">
            <v>Abschluss Erfolgsrechnung</v>
          </cell>
          <cell r="M1258" t="str">
            <v xml:space="preserve">Der Saldo der Erfolgsrechnung wird beim Abschluss der Rechnungsperiode in die Bilanz auf die Sachgruppe 2990 Jahresergebnis, 2910 Fonds im EK und 2911 Legate und Stiftungen ohne eigene Rechtspersönlichkeit im EK übertragen.
Der Nachweis der Finanzierung </v>
          </cell>
        </row>
        <row r="1259">
          <cell r="I1259">
            <v>9000</v>
          </cell>
          <cell r="J1259">
            <v>9000</v>
          </cell>
          <cell r="K1259"/>
          <cell r="L1259" t="str">
            <v>Ertragsüberschuss</v>
          </cell>
          <cell r="M1259" t="str">
            <v>Abschlussbuchung, um den Ertragsüberschuss an die Bilanz, Konto 2990 Jahresergebnis, zu buchen.</v>
          </cell>
        </row>
        <row r="1260">
          <cell r="I1260">
            <v>900000</v>
          </cell>
          <cell r="J1260"/>
          <cell r="K1260" t="str">
            <v>9000.00</v>
          </cell>
          <cell r="L1260" t="str">
            <v>Ertragsüberschuss Erfolgsrechnung</v>
          </cell>
          <cell r="M1260" t="str">
            <v>Abschlussbuchung, um den Ertragsüberschuss an die Bilanz, Konto 2990 Jahresergebnis, zu buchen.</v>
          </cell>
        </row>
        <row r="1261">
          <cell r="I1261">
            <v>9001</v>
          </cell>
          <cell r="J1261">
            <v>9001</v>
          </cell>
          <cell r="K1261"/>
          <cell r="L1261" t="str">
            <v>Aufwandüberschuss</v>
          </cell>
          <cell r="M1261" t="str">
            <v>Abschlussbuchung, um den Aufwandüberschuss an die Bilanz, Konto 2990 Jahresergebnis, zu buchen.</v>
          </cell>
        </row>
        <row r="1262">
          <cell r="I1262">
            <v>900100</v>
          </cell>
          <cell r="J1262"/>
          <cell r="K1262" t="str">
            <v>9001.00</v>
          </cell>
          <cell r="L1262" t="str">
            <v>Aufwandüberschuss Erfolgsrechnung</v>
          </cell>
          <cell r="M1262" t="str">
            <v>Abschlussbuchung, um den Aufwandüberschuss an die Bilanz, Konto 2990 Jahresergebnis, zu buchen.</v>
          </cell>
        </row>
        <row r="1263">
          <cell r="I1263">
            <v>9010</v>
          </cell>
          <cell r="J1263">
            <v>9010</v>
          </cell>
          <cell r="K1263"/>
          <cell r="L1263" t="str">
            <v>Abschluss Fonds im EK, Ertragsüberschuss</v>
          </cell>
          <cell r="M1263" t="str">
            <v>Abschlussbuchung, um den Ertragsüberschuss des Fonds im EK an die Bilanz, Konto 2910 Fonds im EK, zu buchen.</v>
          </cell>
        </row>
        <row r="1264">
          <cell r="I1264">
            <v>901000</v>
          </cell>
          <cell r="J1264"/>
          <cell r="K1264" t="str">
            <v>9010.00</v>
          </cell>
          <cell r="L1264" t="str">
            <v>Abschluss Fonds im EK, Ertragsüberschuss</v>
          </cell>
          <cell r="M1264" t="str">
            <v>Abschlussbuchung, um den Ertragsüberschuss des Fonds im EK an die Bilanz, Konto 2910 Fonds im EK, zu buchen.</v>
          </cell>
        </row>
        <row r="1265">
          <cell r="I1265">
            <v>9011</v>
          </cell>
          <cell r="J1265">
            <v>9011</v>
          </cell>
          <cell r="K1265"/>
          <cell r="L1265" t="str">
            <v>Abschluss Fonds im EK, Aufwandüberschuss</v>
          </cell>
          <cell r="M1265" t="str">
            <v>Abschlussbuchung, um den Aufwandüberschuss des Fonds im EK an die Bilanz, Konto 2910 Fonds im EK, zu buchen.</v>
          </cell>
        </row>
        <row r="1266">
          <cell r="I1266">
            <v>901100</v>
          </cell>
          <cell r="J1266"/>
          <cell r="K1266" t="str">
            <v>9011.00</v>
          </cell>
          <cell r="L1266" t="str">
            <v>Abschluss Fonds im EK, Aufwandüberschuss</v>
          </cell>
          <cell r="M1266" t="str">
            <v>Abschlussbuchung, um den Aufwandüberschuss des Fonds im EK an die Bilanz, Konto 2910 Fonds im EK, zu buchen.</v>
          </cell>
        </row>
        <row r="1267">
          <cell r="I1267">
            <v>9020</v>
          </cell>
          <cell r="J1267">
            <v>9020</v>
          </cell>
          <cell r="K1267"/>
          <cell r="L1267" t="str">
            <v>Abschluss Legate und Stiftungen ohne eigene Rechtspersönlichkeit im EK, Ertragsüberschuss</v>
          </cell>
          <cell r="M1267" t="str">
            <v>Abschlussbuchung, um den Ertragsüberschuss von Legaten und Stiftungen im EK an die Bilanz, Konto 2911 Legate und Stiftungen ohne eigene Rechtspersönlichkeit im EK, zu buchen.</v>
          </cell>
        </row>
        <row r="1268">
          <cell r="I1268">
            <v>902000</v>
          </cell>
          <cell r="J1268"/>
          <cell r="K1268" t="str">
            <v>9020.00</v>
          </cell>
          <cell r="L1268" t="str">
            <v>Abschluss Legate und Stiftungen ohne eigene Rechtspersönlichkeit im EK, Ertragsüberschuss</v>
          </cell>
          <cell r="M1268" t="str">
            <v>Abschlussbuchung, um den Ertragsüberschuss von Legaten und Stiftungen im EK an die Bilanz, Konto 2911 Legate und Stiftungen ohne eigene Rechtspersönlichkeit im EK, zu buchen.</v>
          </cell>
        </row>
        <row r="1269">
          <cell r="I1269">
            <v>9021</v>
          </cell>
          <cell r="J1269">
            <v>9021</v>
          </cell>
          <cell r="K1269"/>
          <cell r="L1269" t="str">
            <v>Abschluss Legate und Stiftungen ohne eigene Rechtspersönlichkeit im EK, Aufwandüberschuss</v>
          </cell>
          <cell r="M1269" t="str">
            <v>Abschlussbuchung, um den Aufwandüberschuss von Legaten und Stiftungen im EK an die Bilanz, Konto 2911 Legate und Stiftungen ohne eigene Rechtspersönlichkeit im EK, zu buchen.</v>
          </cell>
        </row>
        <row r="1270">
          <cell r="I1270">
            <v>902100</v>
          </cell>
          <cell r="J1270"/>
          <cell r="K1270" t="str">
            <v>9021.00</v>
          </cell>
          <cell r="L1270" t="str">
            <v>Abschluss Legate und Stiftungen ohne eigene Rechtspersönlichkeit im EK, Aufwandüberschuss</v>
          </cell>
          <cell r="M1270" t="str">
            <v>Abschlussbuchung, um den Aufwandüberschuss von Legaten und Stiftungen im EK an die Bilanz, Konto 2911 Legate und Stiftungen ohne eigene Rechtspersönlichkeit im EK, zu buchen.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enplan_IR"/>
      <sheetName val="Funktionale_Gliederung"/>
      <sheetName val="Sachgruppen_IR_FV"/>
    </sheetNames>
    <sheetDataSet>
      <sheetData sheetId="0"/>
      <sheetData sheetId="1"/>
      <sheetData sheetId="2">
        <row r="6">
          <cell r="I6">
            <v>7</v>
          </cell>
          <cell r="J6">
            <v>7</v>
          </cell>
          <cell r="K6"/>
          <cell r="L6" t="str">
            <v>Sachanlagen des Finanzvermögens, Ausgaben</v>
          </cell>
          <cell r="M6" t="str">
            <v>Ausgaben, die zur Veränderung der Sachanlagen des Finanzvermögens führen, inkl. Übertragungen aus dem Verwaltungsvermögen.</v>
          </cell>
        </row>
        <row r="7">
          <cell r="I7">
            <v>70</v>
          </cell>
          <cell r="J7">
            <v>70</v>
          </cell>
          <cell r="K7"/>
          <cell r="L7" t="str">
            <v>Investitionen in Sachanlagen</v>
          </cell>
        </row>
        <row r="8">
          <cell r="I8">
            <v>700</v>
          </cell>
          <cell r="J8">
            <v>700</v>
          </cell>
          <cell r="K8"/>
          <cell r="L8" t="str">
            <v>Grundstücke</v>
          </cell>
        </row>
        <row r="9">
          <cell r="I9">
            <v>7000</v>
          </cell>
          <cell r="J9">
            <v>7000</v>
          </cell>
          <cell r="K9"/>
          <cell r="L9" t="str">
            <v>Investitionen in Grundstücke</v>
          </cell>
          <cell r="M9" t="str">
            <v>Kauf oder Erschliessung von nicht überbauten Grundstücken des Finanzvermögens.</v>
          </cell>
        </row>
        <row r="10">
          <cell r="I10">
            <v>700000</v>
          </cell>
          <cell r="J10"/>
          <cell r="K10" t="str">
            <v>7000.00</v>
          </cell>
          <cell r="L10" t="str">
            <v>Investitionen in Grundstücke</v>
          </cell>
        </row>
        <row r="11">
          <cell r="I11">
            <v>704</v>
          </cell>
          <cell r="J11">
            <v>704</v>
          </cell>
          <cell r="K11"/>
          <cell r="L11" t="str">
            <v>Gebäude</v>
          </cell>
        </row>
        <row r="12">
          <cell r="I12">
            <v>7040</v>
          </cell>
          <cell r="J12">
            <v>7040</v>
          </cell>
          <cell r="K12"/>
          <cell r="L12" t="str">
            <v>Investitionen in Gebäude / Hochbauten</v>
          </cell>
          <cell r="M12" t="str">
            <v>Kauf, Erstellung, Umbau oder Renovation von Gebäuden / Hochbauten des Finanzvermögens. Zu den Gebäuden / Hochbauten zählen auch Stockwerk- und Miteigentumsanteile.</v>
          </cell>
        </row>
        <row r="13">
          <cell r="I13">
            <v>704000</v>
          </cell>
          <cell r="J13"/>
          <cell r="K13" t="str">
            <v>7040.00</v>
          </cell>
          <cell r="L13" t="str">
            <v>Investitionen in Gebäude / Hochbauten</v>
          </cell>
        </row>
        <row r="14">
          <cell r="I14">
            <v>706</v>
          </cell>
          <cell r="J14">
            <v>706</v>
          </cell>
          <cell r="K14"/>
          <cell r="L14" t="str">
            <v>Mobilien</v>
          </cell>
        </row>
        <row r="15">
          <cell r="I15">
            <v>7060</v>
          </cell>
          <cell r="J15">
            <v>7060</v>
          </cell>
          <cell r="K15"/>
          <cell r="L15" t="str">
            <v>Investitionen in Mobilien</v>
          </cell>
          <cell r="M15" t="str">
            <v>Kauf von Mobilien aller Art wie z.B. Mobiliar, Maschinen, Geräte, Fahrzeuge etc., sofern sie Finanzvermögen darstellen, d.h. nicht der öffentlichen Aufgabenerfüllung dienen.</v>
          </cell>
        </row>
        <row r="16">
          <cell r="I16">
            <v>706000</v>
          </cell>
          <cell r="J16"/>
          <cell r="K16" t="str">
            <v>7060.00</v>
          </cell>
          <cell r="L16" t="str">
            <v>Investitionen in Mobilien</v>
          </cell>
        </row>
        <row r="17">
          <cell r="I17">
            <v>709</v>
          </cell>
          <cell r="J17">
            <v>709</v>
          </cell>
          <cell r="K17"/>
          <cell r="L17" t="str">
            <v>Übrige Sachanlagen</v>
          </cell>
        </row>
        <row r="18">
          <cell r="I18">
            <v>7090</v>
          </cell>
          <cell r="J18">
            <v>7090</v>
          </cell>
          <cell r="K18"/>
          <cell r="L18" t="str">
            <v>Investitionen in übrige Sachanlagen</v>
          </cell>
          <cell r="M18" t="str">
            <v>Investitionen in Sachanlagen des Finanzvermögens, die nicht den Sachgruppen 700 - 706 zugeordnet werden können.</v>
          </cell>
        </row>
        <row r="19">
          <cell r="I19">
            <v>709000</v>
          </cell>
          <cell r="J19"/>
          <cell r="K19" t="str">
            <v>7090.00</v>
          </cell>
          <cell r="L19" t="str">
            <v>Investitionen in übrige Sachanlagen</v>
          </cell>
        </row>
        <row r="20">
          <cell r="I20">
            <v>72</v>
          </cell>
          <cell r="J20">
            <v>72</v>
          </cell>
          <cell r="K20"/>
          <cell r="L20" t="str">
            <v>Erwerbs- und Verkaufsnebenkosten von Sachanlagen</v>
          </cell>
        </row>
        <row r="21">
          <cell r="I21">
            <v>720</v>
          </cell>
          <cell r="J21">
            <v>720</v>
          </cell>
          <cell r="K21"/>
          <cell r="L21" t="str">
            <v>Grundstücke</v>
          </cell>
        </row>
        <row r="22">
          <cell r="I22">
            <v>7200</v>
          </cell>
          <cell r="J22">
            <v>7200</v>
          </cell>
          <cell r="K22"/>
          <cell r="L22" t="str">
            <v>Erwerbs- und Verkaufsnebenkosten von Grundstücken (liquiditätswirksam)</v>
          </cell>
          <cell r="M22" t="str">
            <v>Übernahme von liquiditätswirksamen Kosten im Zusammenhang mit dem Erwerb oder Verkauf von unüberbauten Grundstücken, z.B. Übernahme von Notariatskosten.</v>
          </cell>
        </row>
        <row r="23">
          <cell r="I23">
            <v>720000</v>
          </cell>
          <cell r="J23"/>
          <cell r="K23" t="str">
            <v>7200.00</v>
          </cell>
          <cell r="L23" t="str">
            <v>Erwerbs- und Verkaufsnebenkosten von Grundstücken (liquiditätswirksam)</v>
          </cell>
        </row>
        <row r="24">
          <cell r="I24">
            <v>7201</v>
          </cell>
          <cell r="J24">
            <v>7201</v>
          </cell>
          <cell r="K24"/>
          <cell r="L24" t="str">
            <v>Erwerbs- und Verkaufsnebenkosten von Grundstücken (nicht liquiditätswirksam)</v>
          </cell>
          <cell r="M24" t="str">
            <v>Übernahme von nicht liquiditätswirksamen Kosten im Zusammenhang mit dem Erwerb oder Verkauf von unüberbauten Grundstücken, z.B. Übernahme von Grundsteuern.</v>
          </cell>
        </row>
        <row r="25">
          <cell r="I25">
            <v>720100</v>
          </cell>
          <cell r="J25"/>
          <cell r="K25" t="str">
            <v>7201.00</v>
          </cell>
          <cell r="L25" t="str">
            <v>Erwerbs- und Verkaufsnebenkosten von Grundstücken (nicht liquiditätswirksam)</v>
          </cell>
        </row>
        <row r="26">
          <cell r="I26">
            <v>724</v>
          </cell>
          <cell r="J26">
            <v>724</v>
          </cell>
          <cell r="K26"/>
          <cell r="L26" t="str">
            <v>Gebäude</v>
          </cell>
        </row>
        <row r="27">
          <cell r="I27">
            <v>7240</v>
          </cell>
          <cell r="J27">
            <v>7240</v>
          </cell>
          <cell r="K27"/>
          <cell r="L27" t="str">
            <v>Erwerbs- und Verkaufsnebenkosten von Gebäuden / Hochbauten (liquiditätswirksam)</v>
          </cell>
          <cell r="M27" t="str">
            <v>Übernahme von liquiditätswirksamen Kosten im Zusammenhang mit dem Erwerb oder Verkauf von Gebäuden / Hochbauten, z.B. Notariatskosten.</v>
          </cell>
        </row>
        <row r="28">
          <cell r="I28">
            <v>724000</v>
          </cell>
          <cell r="J28"/>
          <cell r="K28" t="str">
            <v>7240.00</v>
          </cell>
          <cell r="L28" t="str">
            <v>Erwerbs- und Verkaufsnebenkosten von Gebäuden / Hochbauten (liquiditätswirksam)</v>
          </cell>
        </row>
        <row r="29">
          <cell r="I29">
            <v>7241</v>
          </cell>
          <cell r="J29">
            <v>7241</v>
          </cell>
          <cell r="K29"/>
          <cell r="L29" t="str">
            <v>Erwerbs- und Verkaufsnebenkosten von Gebäuden / Hochbauten (nicht liquiditätswirksam)</v>
          </cell>
          <cell r="M29" t="str">
            <v>Übernahme von nicht liquiditätswirksamen Kosten im Zusammenhang mit dem Erwerb oder Verkauf von Gebäuden / Hochbauten, z.B. Grundsteuern.</v>
          </cell>
        </row>
        <row r="30">
          <cell r="I30">
            <v>724100</v>
          </cell>
          <cell r="J30"/>
          <cell r="K30" t="str">
            <v>7241.00</v>
          </cell>
          <cell r="L30" t="str">
            <v>Erwerbs- und Verkaufsnebenkosten von Gebäuden / Hochbauten (nicht liquiditätswirksam)</v>
          </cell>
        </row>
        <row r="31">
          <cell r="I31">
            <v>726</v>
          </cell>
          <cell r="J31">
            <v>726</v>
          </cell>
          <cell r="K31"/>
          <cell r="L31" t="str">
            <v>Mobilien</v>
          </cell>
        </row>
        <row r="32">
          <cell r="I32">
            <v>7260</v>
          </cell>
          <cell r="J32">
            <v>7260</v>
          </cell>
          <cell r="K32"/>
          <cell r="L32" t="str">
            <v>Erwerbs- und Verkaufsnebenkosten von Mobilien (liquiditätswirksam)</v>
          </cell>
          <cell r="M32" t="str">
            <v>Übernahme von liquiditätswirksamen Kosten im Zusammenhang mit dem Erwerb oder Verkauf von Mobilien.</v>
          </cell>
        </row>
        <row r="33">
          <cell r="I33">
            <v>726000</v>
          </cell>
          <cell r="J33"/>
          <cell r="K33" t="str">
            <v>7260.00</v>
          </cell>
          <cell r="L33" t="str">
            <v>Erwerbs- und Verkaufsnebenkosten von Mobilien (liquiditätswirksam)</v>
          </cell>
        </row>
        <row r="34">
          <cell r="I34">
            <v>7261</v>
          </cell>
          <cell r="J34">
            <v>7261</v>
          </cell>
          <cell r="K34"/>
          <cell r="L34" t="str">
            <v>Erwerbs- und Verkaufsnebenkosten von Mobilien (nicht liquiditätswirksam)</v>
          </cell>
          <cell r="M34" t="str">
            <v>Übernahme von nicht liquiditätswirksamen Kosten im Zusammenhang mit dem Erwerb oder Verkauf von Mobilien.</v>
          </cell>
        </row>
        <row r="35">
          <cell r="I35">
            <v>726100</v>
          </cell>
          <cell r="J35"/>
          <cell r="K35" t="str">
            <v>7261.00</v>
          </cell>
          <cell r="L35" t="str">
            <v>Erwerbs- und Verkaufsnebenkosten von Mobilien (nicht liquiditätswirksam)</v>
          </cell>
        </row>
        <row r="36">
          <cell r="I36">
            <v>729</v>
          </cell>
          <cell r="J36">
            <v>729</v>
          </cell>
          <cell r="K36"/>
          <cell r="L36" t="str">
            <v>Übrige Sachanlagen</v>
          </cell>
        </row>
        <row r="37">
          <cell r="I37">
            <v>7290</v>
          </cell>
          <cell r="J37">
            <v>7290</v>
          </cell>
          <cell r="K37"/>
          <cell r="L37" t="str">
            <v>Erwerbs- und Verkaufsnebenkosten von übrigen Sachanlagen (liquiditätswirksam)</v>
          </cell>
          <cell r="M37" t="str">
            <v>Übernahme von liquiditätswirksamen Kosten im Zusammenhang mit dem Erwerb oder Verkauf von übrigen Sachanlagen.</v>
          </cell>
        </row>
        <row r="38">
          <cell r="I38">
            <v>729000</v>
          </cell>
          <cell r="J38"/>
          <cell r="K38" t="str">
            <v>7290.00</v>
          </cell>
          <cell r="L38" t="str">
            <v>Erwerbs- und Verkaufsnebenkosten von übrigen Sachanlagen (liquiditätswirksam)</v>
          </cell>
        </row>
        <row r="39">
          <cell r="I39">
            <v>7291</v>
          </cell>
          <cell r="J39">
            <v>7291</v>
          </cell>
          <cell r="K39"/>
          <cell r="L39" t="str">
            <v>Erwerbs- und Verkaufsnebenkosten von übrigen Sachanlagen (nicht liquiditätswirksam)</v>
          </cell>
          <cell r="M39" t="str">
            <v>Übernahme von nicht liquiditätswirksamen Kosten im Zusammenhang mit dem Erwerb oder Verkauf von übrigen Sachanlagen.</v>
          </cell>
        </row>
        <row r="40">
          <cell r="I40">
            <v>729100</v>
          </cell>
          <cell r="J40"/>
          <cell r="K40" t="str">
            <v>7291.00</v>
          </cell>
          <cell r="L40" t="str">
            <v>Erwerbs- und Verkaufsnebenkosten von übrigen Sachanlagen (nicht liquiditätswirksam)</v>
          </cell>
        </row>
        <row r="41">
          <cell r="I41">
            <v>75</v>
          </cell>
          <cell r="J41">
            <v>75</v>
          </cell>
          <cell r="K41"/>
          <cell r="L41" t="str">
            <v>Übertragung von Sachanlagen aus dem Verwaltungsvermögen</v>
          </cell>
        </row>
        <row r="42">
          <cell r="I42">
            <v>750</v>
          </cell>
          <cell r="J42">
            <v>750</v>
          </cell>
          <cell r="K42"/>
          <cell r="L42" t="str">
            <v>Grundstücke</v>
          </cell>
        </row>
        <row r="43">
          <cell r="I43">
            <v>7500</v>
          </cell>
          <cell r="J43">
            <v>7500</v>
          </cell>
          <cell r="K43"/>
          <cell r="L43" t="str">
            <v>Übertragung von Grundstücken aus dem Verwaltungsvermögen</v>
          </cell>
          <cell r="M43" t="str">
            <v>Übertragung von unüberbauten Grundstücken aus dem Verwaltungsvermögen. Gegenbuchung in Sachgruppe 600.</v>
          </cell>
        </row>
        <row r="44">
          <cell r="I44">
            <v>750000</v>
          </cell>
          <cell r="J44"/>
          <cell r="K44" t="str">
            <v>7500.00</v>
          </cell>
          <cell r="L44" t="str">
            <v>Übertragung von Grundstücken aus dem Verwaltungsvermögen</v>
          </cell>
        </row>
        <row r="45">
          <cell r="I45">
            <v>754</v>
          </cell>
          <cell r="J45">
            <v>754</v>
          </cell>
          <cell r="K45"/>
          <cell r="L45" t="str">
            <v>Gebäude</v>
          </cell>
        </row>
        <row r="46">
          <cell r="I46">
            <v>7540</v>
          </cell>
          <cell r="J46">
            <v>7540</v>
          </cell>
          <cell r="K46"/>
          <cell r="L46" t="str">
            <v>Übertragung von Gebäuden / Hochbauten aus dem Verwaltungsvermögen</v>
          </cell>
          <cell r="M46" t="str">
            <v>Übertragung von Gebäuden / Hochbauten aus dem Verwaltungsvermögen. Gegenbuchung in Sachgruppe 604.</v>
          </cell>
        </row>
        <row r="47">
          <cell r="I47">
            <v>754000</v>
          </cell>
          <cell r="J47"/>
          <cell r="K47" t="str">
            <v>7540.00</v>
          </cell>
          <cell r="L47" t="str">
            <v>Übertragung von Gebäuden / Hochbauten aus dem Verwaltungsvermögen</v>
          </cell>
        </row>
        <row r="48">
          <cell r="I48">
            <v>756</v>
          </cell>
          <cell r="J48">
            <v>756</v>
          </cell>
          <cell r="K48"/>
          <cell r="L48" t="str">
            <v>Mobilien</v>
          </cell>
        </row>
        <row r="49">
          <cell r="I49">
            <v>7560</v>
          </cell>
          <cell r="J49">
            <v>7560</v>
          </cell>
          <cell r="K49"/>
          <cell r="L49" t="str">
            <v>Übertragung von Mobilien aus dem Verwaltungsvermögen</v>
          </cell>
          <cell r="M49" t="str">
            <v>Übertragung von Mobilien aller Art wie z.B. Mobiliar, Maschinen, Geräte, Fahrzeuge etc. aus dem Verwaltungsvermögen. Gegenbuchung in Sachgruppe 606.</v>
          </cell>
        </row>
        <row r="50">
          <cell r="I50">
            <v>756000</v>
          </cell>
          <cell r="J50"/>
          <cell r="K50" t="str">
            <v>7560.00</v>
          </cell>
          <cell r="L50" t="str">
            <v>Übertragung von Mobilien aus dem Verwaltungsvermögen</v>
          </cell>
        </row>
        <row r="51">
          <cell r="I51">
            <v>759</v>
          </cell>
          <cell r="J51">
            <v>759</v>
          </cell>
          <cell r="K51"/>
          <cell r="L51" t="str">
            <v>Übrige Sachanlagen</v>
          </cell>
        </row>
        <row r="52">
          <cell r="I52">
            <v>7590</v>
          </cell>
          <cell r="J52">
            <v>7590</v>
          </cell>
          <cell r="K52"/>
          <cell r="L52" t="str">
            <v>Übertragung von übrigen Sachanlagen aus dem Verwaltungsvermögen</v>
          </cell>
          <cell r="M52" t="str">
            <v>Übertragung von übrigen Sachanlagen aus dem Verwaltungsvermögen, sofern sie nicht den Sachgruppen 720 - 726 zugeordnet werden können. Gegenbuchung in Sachgruppen 601, 602, 603, 605 und 609.</v>
          </cell>
        </row>
        <row r="53">
          <cell r="I53">
            <v>759000</v>
          </cell>
          <cell r="J53"/>
          <cell r="K53" t="str">
            <v>7590.00</v>
          </cell>
          <cell r="L53" t="str">
            <v>Übertragung von übrigen Sachanlagen aus dem Verwaltungsvermögen</v>
          </cell>
        </row>
        <row r="54">
          <cell r="I54">
            <v>77</v>
          </cell>
          <cell r="J54">
            <v>77</v>
          </cell>
          <cell r="K54"/>
          <cell r="L54" t="str">
            <v>Übertragung von realisierten Gewinnen aus Sachanlagen in die Erfolgsrechnung</v>
          </cell>
        </row>
        <row r="55">
          <cell r="I55">
            <v>770</v>
          </cell>
          <cell r="J55">
            <v>770</v>
          </cell>
          <cell r="K55"/>
          <cell r="L55" t="str">
            <v>Grundstücke</v>
          </cell>
        </row>
        <row r="56">
          <cell r="I56">
            <v>7700</v>
          </cell>
          <cell r="J56">
            <v>7700</v>
          </cell>
          <cell r="K56"/>
          <cell r="L56" t="str">
            <v>Übertragung von realisierten Gewinnen aus Grundstücken in die Erfolgsrechnung</v>
          </cell>
          <cell r="M56" t="str">
            <v>Übertragung von realisierten Buchgewinnen aus dem Verkauf unüberbauter Grundstücke. Gegenbuchung in Sachkonto 4411.0x.</v>
          </cell>
        </row>
        <row r="57">
          <cell r="I57">
            <v>770000</v>
          </cell>
          <cell r="J57"/>
          <cell r="K57" t="str">
            <v>7700.00</v>
          </cell>
          <cell r="L57" t="str">
            <v>Übertragung von realisierten Gewinnen aus Grundstücken in die Erfolgsrechnung</v>
          </cell>
        </row>
        <row r="58">
          <cell r="I58">
            <v>774</v>
          </cell>
          <cell r="J58">
            <v>774</v>
          </cell>
          <cell r="K58"/>
          <cell r="L58" t="str">
            <v>Gebäude</v>
          </cell>
        </row>
        <row r="59">
          <cell r="I59">
            <v>7740</v>
          </cell>
          <cell r="J59">
            <v>7740</v>
          </cell>
          <cell r="K59"/>
          <cell r="L59" t="str">
            <v>Übertragung von realisierten Gewinnen aus Gebäuden / Hochbauten in die Erfolgsrechnung</v>
          </cell>
          <cell r="M59" t="str">
            <v>Übertragung von realisierten Buchgewinnen aus dem Verkauf von Gebäuden / Hochbauten. Gegenbuchung in Sachkonto 4411.4x.</v>
          </cell>
        </row>
        <row r="60">
          <cell r="I60">
            <v>774000</v>
          </cell>
          <cell r="J60"/>
          <cell r="K60" t="str">
            <v>7740.00</v>
          </cell>
          <cell r="L60" t="str">
            <v>Übertragung von realisierten Gewinnen aus Gebäuden / Hochbauten in die Erfolgsrechnung</v>
          </cell>
        </row>
        <row r="61">
          <cell r="I61">
            <v>776</v>
          </cell>
          <cell r="J61">
            <v>776</v>
          </cell>
          <cell r="K61"/>
          <cell r="L61" t="str">
            <v>Mobilien</v>
          </cell>
        </row>
        <row r="62">
          <cell r="I62">
            <v>7760</v>
          </cell>
          <cell r="J62">
            <v>7760</v>
          </cell>
          <cell r="K62"/>
          <cell r="L62" t="str">
            <v>Übertragung von realisierten Gewinnen aus Mobilien in die Erfolgsrechnung</v>
          </cell>
          <cell r="M62" t="str">
            <v>Übertragung von realisierten Buchgewinnen aus dem Verkauf von Mobilien. Gegenbuchung in Sachkonto 4411.6x.</v>
          </cell>
        </row>
        <row r="63">
          <cell r="I63">
            <v>776000</v>
          </cell>
          <cell r="J63"/>
          <cell r="K63" t="str">
            <v>7760.00</v>
          </cell>
          <cell r="L63" t="str">
            <v>Übertragung von realisierten Gewinnen aus Mobilien in die Erfolgsrechnung</v>
          </cell>
        </row>
        <row r="64">
          <cell r="I64">
            <v>779</v>
          </cell>
          <cell r="J64">
            <v>779</v>
          </cell>
          <cell r="K64"/>
          <cell r="L64" t="str">
            <v>Übrige Sachanlagen</v>
          </cell>
        </row>
        <row r="65">
          <cell r="I65">
            <v>7790</v>
          </cell>
          <cell r="J65">
            <v>7790</v>
          </cell>
          <cell r="K65"/>
          <cell r="L65" t="str">
            <v>Übertragung von realisierten Gewinnen aus übrigen Sachanlagen in die Erfolgsrechnung</v>
          </cell>
          <cell r="M65" t="str">
            <v>Übertragung von realisierten Buchgewinnen aus dem Verkauf von übrigen Sachanlagen. Gegenbuchung in Sachkonto 4411.9x.</v>
          </cell>
        </row>
        <row r="66">
          <cell r="I66">
            <v>779000</v>
          </cell>
          <cell r="J66"/>
          <cell r="K66" t="str">
            <v>7790.00</v>
          </cell>
          <cell r="L66" t="str">
            <v>Übertragung von realisierten Gewinnen aus übrigen Sachanlagen in die Erfolgsrechnung</v>
          </cell>
        </row>
        <row r="67">
          <cell r="I67">
            <v>79</v>
          </cell>
          <cell r="J67">
            <v>79</v>
          </cell>
          <cell r="K67"/>
          <cell r="L67" t="str">
            <v>Übertrag an Bilanz</v>
          </cell>
        </row>
        <row r="68">
          <cell r="I68">
            <v>799</v>
          </cell>
          <cell r="J68">
            <v>799</v>
          </cell>
          <cell r="K68"/>
          <cell r="L68" t="str">
            <v>Abgang Sachanlagen Finanzvermögen</v>
          </cell>
        </row>
        <row r="69">
          <cell r="I69">
            <v>7990</v>
          </cell>
          <cell r="J69">
            <v>7990</v>
          </cell>
          <cell r="K69"/>
          <cell r="L69" t="str">
            <v>Abgang Grundstücke FV</v>
          </cell>
          <cell r="M69" t="str">
            <v>Gegenbuchung in Bilanzkonto 1080.xx.</v>
          </cell>
        </row>
        <row r="70">
          <cell r="I70">
            <v>799000</v>
          </cell>
          <cell r="J70"/>
          <cell r="K70" t="str">
            <v>7990.00</v>
          </cell>
          <cell r="L70" t="str">
            <v>Abgang Grundstücke FV</v>
          </cell>
        </row>
        <row r="71">
          <cell r="I71">
            <v>7994</v>
          </cell>
          <cell r="J71">
            <v>7994</v>
          </cell>
          <cell r="K71"/>
          <cell r="L71" t="str">
            <v>Abgang Gebäude FV</v>
          </cell>
          <cell r="M71" t="str">
            <v>Gegenbuchung in Bilanzkonto 1084.xx.</v>
          </cell>
        </row>
        <row r="72">
          <cell r="I72">
            <v>799400</v>
          </cell>
          <cell r="J72"/>
          <cell r="K72" t="str">
            <v>7994.00</v>
          </cell>
          <cell r="L72" t="str">
            <v>Abgang Gebäude FV</v>
          </cell>
        </row>
        <row r="73">
          <cell r="I73">
            <v>7996</v>
          </cell>
          <cell r="J73">
            <v>7996</v>
          </cell>
          <cell r="K73"/>
          <cell r="L73" t="str">
            <v>Abgang Mobilien FV</v>
          </cell>
          <cell r="M73" t="str">
            <v>Gegenbuchung in Bilanzkonto 1086.xx.</v>
          </cell>
        </row>
        <row r="74">
          <cell r="I74">
            <v>799600</v>
          </cell>
          <cell r="J74"/>
          <cell r="K74" t="str">
            <v>7996.00</v>
          </cell>
          <cell r="L74" t="str">
            <v>Abgang Mobilien FV</v>
          </cell>
        </row>
        <row r="75">
          <cell r="I75">
            <v>7999</v>
          </cell>
          <cell r="J75">
            <v>7999</v>
          </cell>
          <cell r="K75"/>
          <cell r="L75" t="str">
            <v>Abgang Übrige Sachanlagen FV</v>
          </cell>
          <cell r="M75" t="str">
            <v>Gegenbuchung in Bilanzkonto 1089.xx.</v>
          </cell>
        </row>
        <row r="76">
          <cell r="I76">
            <v>799900</v>
          </cell>
          <cell r="J76"/>
          <cell r="K76" t="str">
            <v>7999.00</v>
          </cell>
          <cell r="L76" t="str">
            <v>Abgang Übrige Sachanlagen FV</v>
          </cell>
        </row>
        <row r="77">
          <cell r="I77">
            <v>8</v>
          </cell>
          <cell r="J77">
            <v>8</v>
          </cell>
          <cell r="K77"/>
          <cell r="L77" t="str">
            <v>Sachanlagen des Finanzvermögens, Einnahmen</v>
          </cell>
          <cell r="M77" t="str">
            <v>Einnahmen, die zur Veränderung der Sachanlagen des Finanzvermögens führen, inkl. Übertragungen ins Verwaltungsvermögen</v>
          </cell>
        </row>
        <row r="78">
          <cell r="I78">
            <v>80</v>
          </cell>
          <cell r="J78">
            <v>80</v>
          </cell>
          <cell r="K78"/>
          <cell r="L78" t="str">
            <v>Verkauf von Sachanlagen</v>
          </cell>
        </row>
        <row r="79">
          <cell r="I79">
            <v>800</v>
          </cell>
          <cell r="J79">
            <v>800</v>
          </cell>
          <cell r="K79"/>
          <cell r="L79" t="str">
            <v>Grundstücke</v>
          </cell>
        </row>
        <row r="80">
          <cell r="I80">
            <v>8000</v>
          </cell>
          <cell r="J80">
            <v>8000</v>
          </cell>
          <cell r="K80"/>
          <cell r="L80" t="str">
            <v>Verkauf von Grundstücken</v>
          </cell>
          <cell r="M80" t="str">
            <v>Verkäufe von nicht überbauten Grundstücken des Finanzvermögens einschliesslich Grundstücke mit Baurechten.</v>
          </cell>
        </row>
        <row r="81">
          <cell r="I81">
            <v>800000</v>
          </cell>
          <cell r="J81"/>
          <cell r="K81" t="str">
            <v>8000.00</v>
          </cell>
          <cell r="L81" t="str">
            <v>Verkauf von Grundstücken</v>
          </cell>
        </row>
        <row r="82">
          <cell r="I82">
            <v>804</v>
          </cell>
          <cell r="J82">
            <v>804</v>
          </cell>
          <cell r="K82"/>
          <cell r="L82" t="str">
            <v>Gebäude</v>
          </cell>
        </row>
        <row r="83">
          <cell r="I83">
            <v>8040</v>
          </cell>
          <cell r="J83">
            <v>8040</v>
          </cell>
          <cell r="K83"/>
          <cell r="L83" t="str">
            <v>Verkauf von Gebäuden / Hochbauten</v>
          </cell>
          <cell r="M83" t="str">
            <v>Verkäufe von Gebäuden / Hochbauten des Finanzvermögens einschliesslich Stockwerk- und Miteigentumsanteile.</v>
          </cell>
        </row>
        <row r="84">
          <cell r="I84">
            <v>804000</v>
          </cell>
          <cell r="J84"/>
          <cell r="K84" t="str">
            <v>8040.00</v>
          </cell>
          <cell r="L84" t="str">
            <v>Verkauf von Gebäuden / Hochbauten</v>
          </cell>
        </row>
        <row r="85">
          <cell r="I85">
            <v>806</v>
          </cell>
          <cell r="J85">
            <v>806</v>
          </cell>
          <cell r="K85"/>
          <cell r="L85" t="str">
            <v>Mobilien</v>
          </cell>
        </row>
        <row r="86">
          <cell r="I86">
            <v>8060</v>
          </cell>
          <cell r="J86">
            <v>8060</v>
          </cell>
          <cell r="K86"/>
          <cell r="L86" t="str">
            <v>Verkauf von Mobilien</v>
          </cell>
          <cell r="M86" t="str">
            <v>Verkäufe von Mobilien des Finanzvermögens wie z.B. Mobiliar, Maschinen, Geräte, Fahrzeuge etc.</v>
          </cell>
        </row>
        <row r="87">
          <cell r="I87">
            <v>806000</v>
          </cell>
          <cell r="J87"/>
          <cell r="K87" t="str">
            <v>8060.00</v>
          </cell>
          <cell r="L87" t="str">
            <v>Verkauf von Mobilien</v>
          </cell>
        </row>
        <row r="88">
          <cell r="I88">
            <v>809</v>
          </cell>
          <cell r="J88">
            <v>809</v>
          </cell>
          <cell r="K88"/>
          <cell r="L88" t="str">
            <v>Übrige Sachanlagen</v>
          </cell>
        </row>
        <row r="89">
          <cell r="I89">
            <v>8090</v>
          </cell>
          <cell r="J89">
            <v>8090</v>
          </cell>
          <cell r="K89"/>
          <cell r="L89" t="str">
            <v>Verkauf von übrigen Sachanlagen</v>
          </cell>
          <cell r="M89" t="str">
            <v>Verkäufe von übrigen Sachanlagen des Finanzvermögens.</v>
          </cell>
        </row>
        <row r="90">
          <cell r="I90">
            <v>809000</v>
          </cell>
          <cell r="J90"/>
          <cell r="K90" t="str">
            <v>8090.00</v>
          </cell>
          <cell r="L90" t="str">
            <v>Verkauf von übrigen Sachanlagen</v>
          </cell>
        </row>
        <row r="91">
          <cell r="I91">
            <v>82</v>
          </cell>
          <cell r="J91">
            <v>82</v>
          </cell>
          <cell r="K91"/>
          <cell r="L91" t="str">
            <v>Beiträge und Abgeltungen Dritter für Sachanlagen</v>
          </cell>
        </row>
        <row r="92">
          <cell r="I92">
            <v>820</v>
          </cell>
          <cell r="J92">
            <v>820</v>
          </cell>
          <cell r="K92"/>
          <cell r="L92" t="str">
            <v>Grundstücke</v>
          </cell>
        </row>
        <row r="93">
          <cell r="I93">
            <v>8200</v>
          </cell>
          <cell r="J93">
            <v>8200</v>
          </cell>
          <cell r="K93"/>
          <cell r="L93" t="str">
            <v>Beiträge und Abgeltungen Dritter für Grundstücke</v>
          </cell>
          <cell r="M93" t="str">
            <v>z.B. Beiträge an Erschliessungskosten.</v>
          </cell>
        </row>
        <row r="94">
          <cell r="I94">
            <v>820000</v>
          </cell>
          <cell r="J94"/>
          <cell r="K94" t="str">
            <v>8200.00</v>
          </cell>
          <cell r="L94" t="str">
            <v>Beiträge und Abgeltungen Dritter für Grundstücke</v>
          </cell>
        </row>
        <row r="95">
          <cell r="I95">
            <v>824</v>
          </cell>
          <cell r="J95">
            <v>824</v>
          </cell>
          <cell r="K95"/>
          <cell r="L95" t="str">
            <v>Gebäude</v>
          </cell>
        </row>
        <row r="96">
          <cell r="I96">
            <v>8240</v>
          </cell>
          <cell r="J96">
            <v>8240</v>
          </cell>
          <cell r="K96"/>
          <cell r="L96" t="str">
            <v>Beiträge und Abgeltungen Dritter für Gebäude / Hochbauten</v>
          </cell>
          <cell r="M96" t="str">
            <v>z.B. Staatsbeiträge, Beiträge Natur- und Heimatschutz, Versicherungsleistungen.</v>
          </cell>
        </row>
        <row r="97">
          <cell r="I97">
            <v>824000</v>
          </cell>
          <cell r="J97"/>
          <cell r="K97" t="str">
            <v>8240.00</v>
          </cell>
          <cell r="L97" t="str">
            <v>Beiträge und Abgeltungen Dritter für Gebäude / Hochbauten</v>
          </cell>
        </row>
        <row r="98">
          <cell r="I98">
            <v>826</v>
          </cell>
          <cell r="J98">
            <v>826</v>
          </cell>
          <cell r="K98"/>
          <cell r="L98" t="str">
            <v>Mobilien</v>
          </cell>
        </row>
        <row r="99">
          <cell r="I99">
            <v>8260</v>
          </cell>
          <cell r="J99">
            <v>8260</v>
          </cell>
          <cell r="K99"/>
          <cell r="L99" t="str">
            <v>Beiträge und Abgeltungen Dritter für Mobilien</v>
          </cell>
        </row>
        <row r="100">
          <cell r="I100">
            <v>826000</v>
          </cell>
          <cell r="J100"/>
          <cell r="K100" t="str">
            <v>8260.00</v>
          </cell>
          <cell r="L100" t="str">
            <v>Beiträge und Abgeltungen Dritter für Mobilien</v>
          </cell>
        </row>
        <row r="101">
          <cell r="I101">
            <v>829</v>
          </cell>
          <cell r="J101">
            <v>829</v>
          </cell>
          <cell r="K101"/>
          <cell r="L101" t="str">
            <v>Übrige Sachanlagen</v>
          </cell>
        </row>
        <row r="102">
          <cell r="I102">
            <v>8290</v>
          </cell>
          <cell r="J102">
            <v>8290</v>
          </cell>
          <cell r="K102"/>
          <cell r="L102" t="str">
            <v>Beiträge und Abgeltungen Dritter für übrige Sachanlagen</v>
          </cell>
        </row>
        <row r="103">
          <cell r="I103">
            <v>829000</v>
          </cell>
          <cell r="J103"/>
          <cell r="K103" t="str">
            <v>8290.00</v>
          </cell>
          <cell r="L103" t="str">
            <v>Beiträge und Abgeltungen Dritter für übrige Sachanlagen</v>
          </cell>
        </row>
        <row r="104">
          <cell r="I104">
            <v>85</v>
          </cell>
          <cell r="J104">
            <v>85</v>
          </cell>
          <cell r="K104"/>
          <cell r="L104" t="str">
            <v>Übertragung von Sachanlagen ins Verwaltungsvermögen</v>
          </cell>
        </row>
        <row r="105">
          <cell r="I105">
            <v>850</v>
          </cell>
          <cell r="J105">
            <v>850</v>
          </cell>
          <cell r="K105"/>
          <cell r="L105" t="str">
            <v>Grundstücke</v>
          </cell>
        </row>
        <row r="106">
          <cell r="I106">
            <v>8500</v>
          </cell>
          <cell r="J106">
            <v>8500</v>
          </cell>
          <cell r="K106"/>
          <cell r="L106" t="str">
            <v>Übertragung von Grundstücken ins Verwaltungsvermögen</v>
          </cell>
          <cell r="M106" t="str">
            <v>Übertragung von unüberbauten Grundstücken des Finanzvermögens ins Verwaltungsvermögen.</v>
          </cell>
        </row>
        <row r="107">
          <cell r="I107">
            <v>850000</v>
          </cell>
          <cell r="J107"/>
          <cell r="K107" t="str">
            <v>8500.00</v>
          </cell>
          <cell r="L107" t="str">
            <v>Übertragung von Grundstücken ins Verwaltungsvermögen</v>
          </cell>
        </row>
        <row r="108">
          <cell r="I108">
            <v>854</v>
          </cell>
          <cell r="J108">
            <v>854</v>
          </cell>
          <cell r="K108"/>
          <cell r="L108" t="str">
            <v>Gebäude</v>
          </cell>
        </row>
        <row r="109">
          <cell r="I109">
            <v>8540</v>
          </cell>
          <cell r="J109">
            <v>8540</v>
          </cell>
          <cell r="K109"/>
          <cell r="L109" t="str">
            <v>Übertragung von Gebäuden / Hochbauten ins Verwaltungsvermögen</v>
          </cell>
          <cell r="M109" t="str">
            <v>Übertragung von Gebäuden / Hochbauten des Finanzvermögens ins Verwaltungsvermögen.</v>
          </cell>
        </row>
        <row r="110">
          <cell r="I110">
            <v>854000</v>
          </cell>
          <cell r="J110"/>
          <cell r="K110" t="str">
            <v>8540.00</v>
          </cell>
          <cell r="L110" t="str">
            <v>Übertragung von Gebäuden / Hochbauten ins Verwaltungsvermögen</v>
          </cell>
        </row>
        <row r="111">
          <cell r="I111">
            <v>856</v>
          </cell>
          <cell r="J111">
            <v>856</v>
          </cell>
          <cell r="K111"/>
          <cell r="L111" t="str">
            <v>Mobilien</v>
          </cell>
        </row>
        <row r="112">
          <cell r="I112">
            <v>8560</v>
          </cell>
          <cell r="J112">
            <v>8560</v>
          </cell>
          <cell r="K112"/>
          <cell r="L112" t="str">
            <v>Übertragung von Mobilien ins Verwaltungsvermögen</v>
          </cell>
          <cell r="M112" t="str">
            <v>Übertragung von Mobilien des Finanzvermögens ins Verwaltungsvermögen.</v>
          </cell>
        </row>
        <row r="113">
          <cell r="I113">
            <v>856000</v>
          </cell>
          <cell r="J113"/>
          <cell r="K113" t="str">
            <v>8560.00</v>
          </cell>
          <cell r="L113" t="str">
            <v>Übertragung von Mobilien ins Verwaltungsvermögen</v>
          </cell>
        </row>
        <row r="114">
          <cell r="I114">
            <v>859</v>
          </cell>
          <cell r="J114">
            <v>859</v>
          </cell>
          <cell r="K114"/>
          <cell r="L114" t="str">
            <v>Übrige Sachanlagen</v>
          </cell>
        </row>
        <row r="115">
          <cell r="I115">
            <v>8590</v>
          </cell>
          <cell r="J115">
            <v>8590</v>
          </cell>
          <cell r="K115"/>
          <cell r="L115" t="str">
            <v>Übertragung von übrigen Sachanlagen ins Verwaltungsvermögen</v>
          </cell>
          <cell r="M115" t="str">
            <v>Übertragung von übrigen Sachanlagen des Finanzvermögens ins Verwaltungsvermögen.</v>
          </cell>
        </row>
        <row r="116">
          <cell r="I116">
            <v>859000</v>
          </cell>
          <cell r="J116"/>
          <cell r="K116" t="str">
            <v>8590.00</v>
          </cell>
          <cell r="L116" t="str">
            <v>Übertragung von übrigen Sachanlagen ins Verwaltungsvermögen</v>
          </cell>
        </row>
        <row r="117">
          <cell r="I117">
            <v>87</v>
          </cell>
          <cell r="J117">
            <v>87</v>
          </cell>
          <cell r="K117"/>
          <cell r="L117" t="str">
            <v>Übertragung von realisierten Verlusten aus Sachanlagen in die Erfolgsrechnung</v>
          </cell>
        </row>
        <row r="118">
          <cell r="I118">
            <v>870</v>
          </cell>
          <cell r="J118">
            <v>870</v>
          </cell>
          <cell r="K118"/>
          <cell r="L118" t="str">
            <v>Grundstücke</v>
          </cell>
        </row>
        <row r="119">
          <cell r="I119">
            <v>8700</v>
          </cell>
          <cell r="J119">
            <v>8700</v>
          </cell>
          <cell r="K119"/>
          <cell r="L119" t="str">
            <v>Übertragung von realisierten Verlusten aus Grundstücken in die Erfolgsrechnung</v>
          </cell>
          <cell r="M119" t="str">
            <v>Übertragung von realisierten Buchverlusten aus dem Verkauf unüberbauter Grundstücke. Gegenbuchung in Sachkonto 3411.0x.</v>
          </cell>
        </row>
        <row r="120">
          <cell r="I120">
            <v>870000</v>
          </cell>
          <cell r="J120"/>
          <cell r="K120" t="str">
            <v>8700.00</v>
          </cell>
          <cell r="L120" t="str">
            <v>Übertragung von realisierten Verlusten aus Grundstücken in die Erfolgsrechnung</v>
          </cell>
        </row>
        <row r="121">
          <cell r="I121">
            <v>874</v>
          </cell>
          <cell r="J121">
            <v>874</v>
          </cell>
          <cell r="K121"/>
          <cell r="L121" t="str">
            <v>Gebäude</v>
          </cell>
        </row>
        <row r="122">
          <cell r="I122">
            <v>8740</v>
          </cell>
          <cell r="J122">
            <v>8740</v>
          </cell>
          <cell r="K122"/>
          <cell r="L122" t="str">
            <v>Übertragung von realisierten Verlusten aus Gebäuden / Hochbauten in die Erfolgsrechnung</v>
          </cell>
          <cell r="M122" t="str">
            <v>Übertragung von realisierten Buchverlusten aus dem Verkauf von Gebäuden / Hochbauten. Gegenbuchung in Sachkonto 3411.4x.</v>
          </cell>
        </row>
        <row r="123">
          <cell r="I123">
            <v>874000</v>
          </cell>
          <cell r="J123"/>
          <cell r="K123" t="str">
            <v>8740.00</v>
          </cell>
          <cell r="L123" t="str">
            <v>Übertragung von realisierten Verlusten aus Gebäuden / Hochbauten in die Erfolgsrechnung</v>
          </cell>
        </row>
        <row r="124">
          <cell r="I124">
            <v>876</v>
          </cell>
          <cell r="J124">
            <v>876</v>
          </cell>
          <cell r="K124"/>
          <cell r="L124" t="str">
            <v>Mobilien</v>
          </cell>
        </row>
        <row r="125">
          <cell r="I125">
            <v>8760</v>
          </cell>
          <cell r="J125">
            <v>8760</v>
          </cell>
          <cell r="K125"/>
          <cell r="L125" t="str">
            <v>Übertragung von realisierten Verlusten aus Mobilien in die Erfolgsrechnung</v>
          </cell>
          <cell r="M125" t="str">
            <v>Übertragung von realisierten Buchverlusten aus dem Verkauf von Mobilien. Gegenbuchung in Sachkonto 3411.6x.</v>
          </cell>
        </row>
        <row r="126">
          <cell r="I126">
            <v>876000</v>
          </cell>
          <cell r="J126"/>
          <cell r="K126" t="str">
            <v>8760.00</v>
          </cell>
          <cell r="L126" t="str">
            <v>Übertragung von realisierten Verlusten aus Mobilien in die Erfolgsrechnung</v>
          </cell>
        </row>
        <row r="127">
          <cell r="I127">
            <v>879</v>
          </cell>
          <cell r="J127">
            <v>879</v>
          </cell>
          <cell r="K127"/>
          <cell r="L127" t="str">
            <v>Übrige Sachanlagen</v>
          </cell>
        </row>
        <row r="128">
          <cell r="I128">
            <v>8790</v>
          </cell>
          <cell r="J128">
            <v>8790</v>
          </cell>
          <cell r="K128"/>
          <cell r="L128" t="str">
            <v>Übertragung von realisierten Verlusten aus übrigen Sachanlagen in die Erfolgsrechnung</v>
          </cell>
          <cell r="M128" t="str">
            <v>Übertragung von realisierten Buchverlusten aus dem Verkauf von übrigen Sachanlagen. Gegenbuchung in Sachkonto 3411.9x.</v>
          </cell>
        </row>
        <row r="129">
          <cell r="I129">
            <v>879000</v>
          </cell>
          <cell r="J129"/>
          <cell r="K129" t="str">
            <v>8790.00</v>
          </cell>
          <cell r="L129" t="str">
            <v>Übertragung von realisierten Verlusten aus übrigen Sachanlagen in die Erfolgsrechnung</v>
          </cell>
        </row>
        <row r="130">
          <cell r="I130">
            <v>89</v>
          </cell>
          <cell r="J130">
            <v>89</v>
          </cell>
          <cell r="K130"/>
          <cell r="L130" t="str">
            <v>Übertrag an Bilanz</v>
          </cell>
        </row>
        <row r="131">
          <cell r="I131">
            <v>899</v>
          </cell>
          <cell r="J131">
            <v>899</v>
          </cell>
          <cell r="K131"/>
          <cell r="L131" t="str">
            <v>Zugang Sachanlagen Finanzvermögen</v>
          </cell>
        </row>
        <row r="132">
          <cell r="I132">
            <v>8990</v>
          </cell>
          <cell r="J132">
            <v>8990</v>
          </cell>
          <cell r="K132"/>
          <cell r="L132" t="str">
            <v>Zugang Grundstücke FV</v>
          </cell>
          <cell r="M132" t="str">
            <v>Gegenbuchung in Bilanzkonto 1080.xx.</v>
          </cell>
        </row>
        <row r="133">
          <cell r="I133">
            <v>899000</v>
          </cell>
          <cell r="J133"/>
          <cell r="K133" t="str">
            <v>8990.00</v>
          </cell>
          <cell r="L133" t="str">
            <v>Zugang Grundstücke FV</v>
          </cell>
        </row>
        <row r="134">
          <cell r="I134">
            <v>8994</v>
          </cell>
          <cell r="J134">
            <v>8994</v>
          </cell>
          <cell r="K134"/>
          <cell r="L134" t="str">
            <v>Zugang Gebäude FV</v>
          </cell>
          <cell r="M134" t="str">
            <v>Gegenbuchung in Bilanzkonto 1084.xx.</v>
          </cell>
        </row>
        <row r="135">
          <cell r="I135">
            <v>899400</v>
          </cell>
          <cell r="J135"/>
          <cell r="K135" t="str">
            <v>8994.00</v>
          </cell>
          <cell r="L135" t="str">
            <v>Zugang Gebäude FV</v>
          </cell>
        </row>
        <row r="136">
          <cell r="I136">
            <v>8996</v>
          </cell>
          <cell r="J136">
            <v>8996</v>
          </cell>
          <cell r="K136"/>
          <cell r="L136" t="str">
            <v>Zugang Mobilien FV</v>
          </cell>
          <cell r="M136" t="str">
            <v>Gegenbuchung in Bilanzkonto 1086.xx.</v>
          </cell>
        </row>
        <row r="137">
          <cell r="I137">
            <v>899600</v>
          </cell>
          <cell r="J137"/>
          <cell r="K137" t="str">
            <v>8996.00</v>
          </cell>
          <cell r="L137" t="str">
            <v>Zugang Mobilien FV</v>
          </cell>
        </row>
        <row r="138">
          <cell r="I138">
            <v>8999</v>
          </cell>
          <cell r="J138">
            <v>8999</v>
          </cell>
          <cell r="K138"/>
          <cell r="L138" t="str">
            <v>Zugang Übrige Sachanlagen FV</v>
          </cell>
          <cell r="M138" t="str">
            <v>Gegenbuchung in Bilanzkonto 1089.xx.</v>
          </cell>
        </row>
        <row r="139">
          <cell r="I139">
            <v>899900</v>
          </cell>
          <cell r="J139"/>
          <cell r="K139" t="str">
            <v>8999.00</v>
          </cell>
          <cell r="L139" t="str">
            <v>Zugang Übrige Sachanlagen FV</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b&#252;rgergemeinde.ch/"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3:R29"/>
  <sheetViews>
    <sheetView tabSelected="1" zoomScaleNormal="100" workbookViewId="0">
      <selection activeCell="A17" sqref="A17"/>
    </sheetView>
  </sheetViews>
  <sheetFormatPr baseColWidth="10" defaultColWidth="11" defaultRowHeight="13.2" x14ac:dyDescent="0.25"/>
  <cols>
    <col min="1" max="1" width="17.5" style="6" customWidth="1"/>
    <col min="2" max="2" width="11" style="9" customWidth="1"/>
    <col min="3" max="4" width="11" style="6"/>
    <col min="5" max="5" width="11" style="6" customWidth="1"/>
    <col min="6" max="7" width="12.09765625" style="9" customWidth="1"/>
    <col min="8" max="8" width="11" style="6"/>
    <col min="9" max="9" width="11" style="6" customWidth="1"/>
    <col min="10" max="10" width="15.19921875" style="6" customWidth="1"/>
    <col min="11" max="11" width="11" style="6"/>
    <col min="12" max="12" width="16.3984375" style="6" customWidth="1"/>
    <col min="13" max="16384" width="11" style="6"/>
  </cols>
  <sheetData>
    <row r="3" spans="1:18" ht="24.6" x14ac:dyDescent="0.45">
      <c r="B3" s="10"/>
      <c r="F3" s="294" t="s">
        <v>497</v>
      </c>
      <c r="G3" s="294"/>
      <c r="H3" s="295"/>
      <c r="I3" s="295"/>
    </row>
    <row r="4" spans="1:18" ht="24.6" x14ac:dyDescent="0.45">
      <c r="B4" s="10"/>
      <c r="F4" s="294" t="s">
        <v>498</v>
      </c>
      <c r="G4" s="294"/>
      <c r="H4" s="295"/>
      <c r="I4" s="6" t="s">
        <v>499</v>
      </c>
    </row>
    <row r="5" spans="1:18" ht="13.8" x14ac:dyDescent="0.25">
      <c r="F5" s="192" t="s">
        <v>323</v>
      </c>
    </row>
    <row r="6" spans="1:18" x14ac:dyDescent="0.25">
      <c r="B6" s="11"/>
    </row>
    <row r="11" spans="1:18" x14ac:dyDescent="0.25">
      <c r="B11" s="6"/>
      <c r="L11" s="12"/>
      <c r="M11" s="12"/>
      <c r="N11" s="12"/>
      <c r="O11" s="12"/>
      <c r="P11" s="12"/>
      <c r="Q11" s="12"/>
      <c r="R11" s="12"/>
    </row>
    <row r="12" spans="1:18" ht="13.8" thickBot="1" x14ac:dyDescent="0.3">
      <c r="L12" s="12"/>
      <c r="M12" s="12"/>
      <c r="N12" s="12"/>
      <c r="O12" s="12"/>
      <c r="P12" s="12"/>
      <c r="Q12" s="12"/>
      <c r="R12" s="12"/>
    </row>
    <row r="13" spans="1:18" ht="37.799999999999997" x14ac:dyDescent="0.65">
      <c r="A13" s="296" t="s">
        <v>536</v>
      </c>
      <c r="F13" s="645" t="s">
        <v>550</v>
      </c>
      <c r="G13" s="541"/>
      <c r="H13" s="542"/>
      <c r="L13" s="12"/>
      <c r="M13" s="12"/>
      <c r="N13" s="12"/>
      <c r="O13" s="12"/>
      <c r="P13" s="12"/>
      <c r="Q13" s="12"/>
      <c r="R13" s="12"/>
    </row>
    <row r="14" spans="1:18" ht="20.399999999999999" customHeight="1" x14ac:dyDescent="0.65">
      <c r="A14" s="296"/>
      <c r="F14" s="543" t="s">
        <v>496</v>
      </c>
      <c r="G14" s="544"/>
      <c r="H14" s="545"/>
      <c r="L14" s="12"/>
      <c r="M14" s="12"/>
      <c r="N14" s="12"/>
      <c r="O14" s="12"/>
      <c r="P14" s="12"/>
      <c r="Q14" s="12"/>
      <c r="R14" s="12"/>
    </row>
    <row r="15" spans="1:18" x14ac:dyDescent="0.25">
      <c r="F15" s="546" t="s">
        <v>520</v>
      </c>
      <c r="G15" s="29"/>
      <c r="H15" s="545"/>
      <c r="L15" s="12"/>
      <c r="M15" s="12"/>
      <c r="N15" s="12"/>
      <c r="O15" s="12"/>
      <c r="P15" s="12"/>
      <c r="Q15" s="12"/>
      <c r="R15" s="12"/>
    </row>
    <row r="16" spans="1:18" x14ac:dyDescent="0.25">
      <c r="F16" s="609" t="s">
        <v>519</v>
      </c>
      <c r="G16" s="610"/>
      <c r="H16" s="611"/>
      <c r="L16" s="12"/>
      <c r="M16" s="12"/>
      <c r="N16" s="12"/>
      <c r="O16" s="12"/>
      <c r="P16" s="12"/>
      <c r="Q16" s="12"/>
      <c r="R16" s="12"/>
    </row>
    <row r="17" spans="1:18" x14ac:dyDescent="0.25">
      <c r="F17" s="609" t="s">
        <v>526</v>
      </c>
      <c r="G17" s="610"/>
      <c r="H17" s="611"/>
    </row>
    <row r="18" spans="1:18" x14ac:dyDescent="0.25">
      <c r="F18" s="547" t="s">
        <v>494</v>
      </c>
      <c r="G18" s="548"/>
      <c r="H18" s="549"/>
    </row>
    <row r="19" spans="1:18" ht="13.8" thickBot="1" x14ac:dyDescent="0.3">
      <c r="F19" s="550"/>
      <c r="G19" s="551"/>
      <c r="H19" s="552"/>
    </row>
    <row r="20" spans="1:18" x14ac:dyDescent="0.25">
      <c r="F20" s="6"/>
    </row>
    <row r="21" spans="1:18" x14ac:dyDescent="0.25">
      <c r="F21" s="6"/>
    </row>
    <row r="22" spans="1:18" x14ac:dyDescent="0.25">
      <c r="F22" s="6"/>
    </row>
    <row r="23" spans="1:18" x14ac:dyDescent="0.25">
      <c r="F23" s="6"/>
    </row>
    <row r="24" spans="1:18" s="12" customFormat="1" ht="21" customHeight="1" x14ac:dyDescent="0.25">
      <c r="B24" s="13"/>
      <c r="E24" s="6"/>
      <c r="F24" s="6"/>
      <c r="G24" s="9"/>
      <c r="H24" s="6"/>
      <c r="I24" s="6"/>
      <c r="J24" s="6"/>
      <c r="L24" s="6"/>
      <c r="M24" s="6"/>
      <c r="N24" s="6"/>
      <c r="O24" s="6"/>
      <c r="P24" s="6"/>
      <c r="Q24" s="6"/>
      <c r="R24" s="6"/>
    </row>
    <row r="25" spans="1:18" s="12" customFormat="1" ht="21" customHeight="1" x14ac:dyDescent="0.25">
      <c r="B25" s="13"/>
      <c r="E25" s="6"/>
      <c r="F25" s="30"/>
      <c r="G25" s="29"/>
      <c r="H25" s="30"/>
      <c r="I25" s="30"/>
      <c r="J25" s="30"/>
      <c r="L25" s="6"/>
      <c r="M25" s="6"/>
      <c r="N25" s="6"/>
      <c r="O25" s="6"/>
      <c r="P25" s="6"/>
      <c r="Q25" s="6"/>
      <c r="R25" s="6"/>
    </row>
    <row r="26" spans="1:18" s="12" customFormat="1" ht="21" customHeight="1" x14ac:dyDescent="0.25">
      <c r="B26" s="13"/>
      <c r="F26" s="494"/>
      <c r="G26" s="494"/>
      <c r="H26" s="495"/>
      <c r="I26" s="495"/>
      <c r="J26" s="496"/>
      <c r="L26" s="6"/>
      <c r="M26" s="6"/>
      <c r="N26" s="6"/>
      <c r="O26" s="6"/>
      <c r="P26" s="6"/>
      <c r="Q26" s="6"/>
      <c r="R26" s="6"/>
    </row>
    <row r="27" spans="1:18" s="12" customFormat="1" ht="21" customHeight="1" x14ac:dyDescent="0.25">
      <c r="A27" s="646" t="s">
        <v>537</v>
      </c>
      <c r="B27" s="13"/>
      <c r="F27" s="14" t="s">
        <v>382</v>
      </c>
      <c r="G27" s="14"/>
      <c r="H27" s="15"/>
      <c r="I27" s="15"/>
      <c r="J27" s="88" t="s">
        <v>110</v>
      </c>
      <c r="L27" s="6"/>
      <c r="M27" s="6"/>
      <c r="N27" s="6"/>
      <c r="O27" s="6"/>
      <c r="P27" s="6"/>
      <c r="Q27" s="6"/>
      <c r="R27" s="6"/>
    </row>
    <row r="28" spans="1:18" s="12" customFormat="1" ht="21" customHeight="1" x14ac:dyDescent="0.25">
      <c r="A28" s="647">
        <v>44348</v>
      </c>
      <c r="B28" s="13"/>
      <c r="F28" s="14" t="s">
        <v>383</v>
      </c>
      <c r="G28" s="14"/>
      <c r="H28" s="15"/>
      <c r="I28" s="15"/>
      <c r="J28" s="88" t="s">
        <v>111</v>
      </c>
      <c r="L28" s="6"/>
      <c r="M28" s="6"/>
      <c r="N28" s="6"/>
      <c r="O28" s="6"/>
      <c r="P28" s="6"/>
      <c r="Q28" s="6"/>
      <c r="R28" s="6"/>
    </row>
    <row r="29" spans="1:18" ht="30.75" customHeight="1" x14ac:dyDescent="0.25">
      <c r="A29" s="87" t="s">
        <v>207</v>
      </c>
    </row>
  </sheetData>
  <hyperlinks>
    <hyperlink ref="F5" r:id="rId1"/>
  </hyperlinks>
  <pageMargins left="0.59055118110236227" right="0.59055118110236227" top="0.98425196850393704" bottom="0.59055118110236227" header="0.59055118110236227" footer="0.31496062992125984"/>
  <pageSetup paperSize="9" orientation="landscape"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38"/>
  <sheetViews>
    <sheetView showGridLines="0" zoomScaleNormal="100" workbookViewId="0">
      <selection activeCell="F5" sqref="F5"/>
    </sheetView>
  </sheetViews>
  <sheetFormatPr baseColWidth="10" defaultColWidth="11" defaultRowHeight="13.2" x14ac:dyDescent="0.25"/>
  <cols>
    <col min="1" max="1" width="4.59765625" style="39" customWidth="1"/>
    <col min="2" max="2" width="31.59765625" style="39" customWidth="1"/>
    <col min="3" max="3" width="37" style="39" customWidth="1"/>
    <col min="4" max="6" width="16.59765625" style="48" customWidth="1"/>
    <col min="7" max="7" width="12.09765625" style="39" customWidth="1"/>
    <col min="8" max="16384" width="11" style="39"/>
  </cols>
  <sheetData>
    <row r="1" spans="1:6" s="44" customFormat="1" ht="17.399999999999999" x14ac:dyDescent="0.3">
      <c r="A1" s="318" t="s">
        <v>24</v>
      </c>
      <c r="B1" s="43"/>
      <c r="C1" s="43"/>
      <c r="D1" s="41"/>
      <c r="E1" s="69"/>
      <c r="F1" s="69"/>
    </row>
    <row r="2" spans="1:6" s="44" customFormat="1" x14ac:dyDescent="0.25">
      <c r="A2" s="43"/>
      <c r="B2" s="43"/>
      <c r="C2" s="43"/>
      <c r="D2" s="41"/>
      <c r="E2" s="69"/>
      <c r="F2" s="69"/>
    </row>
    <row r="3" spans="1:6" s="44" customFormat="1" x14ac:dyDescent="0.25">
      <c r="A3" s="43"/>
      <c r="B3" s="43"/>
      <c r="C3" s="43"/>
      <c r="D3" s="41"/>
      <c r="E3" s="69"/>
    </row>
    <row r="4" spans="1:6" s="54" customFormat="1" x14ac:dyDescent="0.25">
      <c r="A4" s="656" t="s">
        <v>397</v>
      </c>
      <c r="B4" s="656"/>
      <c r="C4" s="656"/>
      <c r="D4" s="319" t="s">
        <v>17</v>
      </c>
      <c r="E4" s="53" t="s">
        <v>17</v>
      </c>
      <c r="F4" s="52" t="s">
        <v>208</v>
      </c>
    </row>
    <row r="5" spans="1:6" s="54" customFormat="1" x14ac:dyDescent="0.25">
      <c r="A5" s="657"/>
      <c r="B5" s="657"/>
      <c r="C5" s="657"/>
      <c r="D5" s="320" t="s">
        <v>538</v>
      </c>
      <c r="E5" s="82" t="s">
        <v>509</v>
      </c>
      <c r="F5" s="83" t="s">
        <v>481</v>
      </c>
    </row>
    <row r="6" spans="1:6" s="44" customFormat="1" ht="8.25" customHeight="1" x14ac:dyDescent="0.25">
      <c r="A6" s="42"/>
      <c r="B6" s="42"/>
      <c r="C6" s="42"/>
      <c r="D6" s="322"/>
      <c r="E6" s="70"/>
      <c r="F6" s="63"/>
    </row>
    <row r="7" spans="1:6" s="2" customFormat="1" ht="12.75" customHeight="1" x14ac:dyDescent="0.25">
      <c r="A7" s="8">
        <v>30</v>
      </c>
      <c r="B7" s="2" t="s">
        <v>2</v>
      </c>
      <c r="D7" s="323">
        <v>374962.75</v>
      </c>
      <c r="E7" s="38">
        <v>559120</v>
      </c>
      <c r="F7" s="38">
        <v>493859.25</v>
      </c>
    </row>
    <row r="8" spans="1:6" s="2" customFormat="1" ht="12.75" customHeight="1" x14ac:dyDescent="0.25">
      <c r="A8" s="8">
        <v>31</v>
      </c>
      <c r="B8" s="2" t="s">
        <v>3</v>
      </c>
      <c r="D8" s="323">
        <v>1440421.53</v>
      </c>
      <c r="E8" s="38">
        <v>1635320</v>
      </c>
      <c r="F8" s="38">
        <v>1467813.59</v>
      </c>
    </row>
    <row r="9" spans="1:6" s="2" customFormat="1" ht="12.75" customHeight="1" x14ac:dyDescent="0.25">
      <c r="A9" s="8">
        <v>33</v>
      </c>
      <c r="B9" s="2" t="s">
        <v>4</v>
      </c>
      <c r="D9" s="323">
        <v>77940.479999999996</v>
      </c>
      <c r="E9" s="38">
        <v>110430</v>
      </c>
      <c r="F9" s="38">
        <v>110198</v>
      </c>
    </row>
    <row r="10" spans="1:6" s="2" customFormat="1" ht="12.75" customHeight="1" x14ac:dyDescent="0.25">
      <c r="A10" s="8">
        <v>35</v>
      </c>
      <c r="B10" s="2" t="s">
        <v>6</v>
      </c>
      <c r="D10" s="323">
        <v>461814.72</v>
      </c>
      <c r="E10" s="38">
        <v>177240</v>
      </c>
      <c r="F10" s="38">
        <v>761841.55</v>
      </c>
    </row>
    <row r="11" spans="1:6" s="2" customFormat="1" ht="12.75" customHeight="1" x14ac:dyDescent="0.25">
      <c r="A11" s="8">
        <v>36</v>
      </c>
      <c r="B11" s="2" t="s">
        <v>7</v>
      </c>
      <c r="D11" s="323">
        <v>1188893.32</v>
      </c>
      <c r="E11" s="38">
        <v>1477020</v>
      </c>
      <c r="F11" s="38">
        <v>1147871.99</v>
      </c>
    </row>
    <row r="12" spans="1:6" s="2" customFormat="1" ht="12.75" customHeight="1" x14ac:dyDescent="0.25">
      <c r="A12" s="8">
        <v>39</v>
      </c>
      <c r="B12" s="2" t="s">
        <v>233</v>
      </c>
      <c r="D12" s="323">
        <v>547563</v>
      </c>
      <c r="E12" s="38">
        <v>531650</v>
      </c>
      <c r="F12" s="38">
        <v>635420</v>
      </c>
    </row>
    <row r="13" spans="1:6" s="2" customFormat="1" ht="12.75" customHeight="1" x14ac:dyDescent="0.25">
      <c r="A13" s="19"/>
      <c r="B13" s="19" t="s">
        <v>291</v>
      </c>
      <c r="D13" s="324">
        <f>SUM(D7:D12)</f>
        <v>4091595.8</v>
      </c>
      <c r="E13" s="38">
        <f>SUM(E7:E12)</f>
        <v>4490780</v>
      </c>
      <c r="F13" s="38">
        <f>SUM(F7:F12)</f>
        <v>4617004.38</v>
      </c>
    </row>
    <row r="14" spans="1:6" s="2" customFormat="1" ht="8.25" customHeight="1" x14ac:dyDescent="0.25">
      <c r="A14" s="8"/>
      <c r="B14" s="8"/>
      <c r="D14" s="324"/>
      <c r="E14" s="38"/>
      <c r="F14" s="38"/>
    </row>
    <row r="15" spans="1:6" s="2" customFormat="1" ht="12.75" customHeight="1" x14ac:dyDescent="0.25">
      <c r="A15" s="8">
        <v>41</v>
      </c>
      <c r="B15" s="2" t="s">
        <v>10</v>
      </c>
      <c r="D15" s="323">
        <v>130861.68</v>
      </c>
      <c r="E15" s="38">
        <v>127500</v>
      </c>
      <c r="F15" s="38">
        <v>121880.46</v>
      </c>
    </row>
    <row r="16" spans="1:6" s="2" customFormat="1" ht="12.75" customHeight="1" x14ac:dyDescent="0.25">
      <c r="A16" s="8">
        <v>42</v>
      </c>
      <c r="B16" s="2" t="s">
        <v>11</v>
      </c>
      <c r="D16" s="323">
        <v>1342125.67</v>
      </c>
      <c r="E16" s="38">
        <v>1213100</v>
      </c>
      <c r="F16" s="38">
        <v>1298260.8500000001</v>
      </c>
    </row>
    <row r="17" spans="1:6" s="2" customFormat="1" ht="12.75" customHeight="1" x14ac:dyDescent="0.25">
      <c r="A17" s="8">
        <v>43</v>
      </c>
      <c r="B17" s="2" t="s">
        <v>12</v>
      </c>
      <c r="D17" s="323"/>
      <c r="E17" s="38"/>
      <c r="F17" s="38"/>
    </row>
    <row r="18" spans="1:6" s="2" customFormat="1" ht="12.75" customHeight="1" x14ac:dyDescent="0.25">
      <c r="A18" s="8">
        <v>45</v>
      </c>
      <c r="B18" s="2" t="s">
        <v>14</v>
      </c>
      <c r="D18" s="323"/>
      <c r="E18" s="38">
        <v>47780</v>
      </c>
      <c r="F18" s="38"/>
    </row>
    <row r="19" spans="1:6" s="2" customFormat="1" ht="12.75" customHeight="1" x14ac:dyDescent="0.25">
      <c r="A19" s="8">
        <v>46</v>
      </c>
      <c r="B19" s="2" t="s">
        <v>15</v>
      </c>
      <c r="D19" s="323">
        <v>2969366.3</v>
      </c>
      <c r="E19" s="38">
        <v>2988300</v>
      </c>
      <c r="F19" s="38">
        <v>3405367.8</v>
      </c>
    </row>
    <row r="20" spans="1:6" s="2" customFormat="1" ht="12.75" customHeight="1" x14ac:dyDescent="0.25">
      <c r="A20" s="8">
        <v>49</v>
      </c>
      <c r="B20" s="2" t="s">
        <v>233</v>
      </c>
      <c r="D20" s="323">
        <v>547563</v>
      </c>
      <c r="E20" s="38">
        <v>531650</v>
      </c>
      <c r="F20" s="38">
        <v>635420</v>
      </c>
    </row>
    <row r="21" spans="1:6" s="2" customFormat="1" ht="12.75" customHeight="1" x14ac:dyDescent="0.25">
      <c r="A21" s="19"/>
      <c r="B21" s="19" t="s">
        <v>292</v>
      </c>
      <c r="D21" s="324">
        <f>SUM(D15:D20)</f>
        <v>4989916.6499999994</v>
      </c>
      <c r="E21" s="38">
        <f>SUM(E15:E20)</f>
        <v>4908330</v>
      </c>
      <c r="F21" s="38">
        <f>SUM(F15:F20)</f>
        <v>5460929.1099999994</v>
      </c>
    </row>
    <row r="22" spans="1:6" s="2" customFormat="1" ht="9" customHeight="1" x14ac:dyDescent="0.25">
      <c r="A22" s="19"/>
      <c r="B22" s="19"/>
      <c r="D22" s="324"/>
      <c r="E22" s="38"/>
      <c r="F22" s="38"/>
    </row>
    <row r="23" spans="1:6" s="62" customFormat="1" ht="21" customHeight="1" x14ac:dyDescent="0.25">
      <c r="A23" s="59"/>
      <c r="B23" s="60" t="s">
        <v>20</v>
      </c>
      <c r="C23" s="61"/>
      <c r="D23" s="325">
        <f>+D21-D13</f>
        <v>898320.84999999963</v>
      </c>
      <c r="E23" s="37">
        <f>E21-E13</f>
        <v>417550</v>
      </c>
      <c r="F23" s="37">
        <f>F21-F13</f>
        <v>843924.72999999952</v>
      </c>
    </row>
    <row r="24" spans="1:6" s="3" customFormat="1" ht="9" customHeight="1" x14ac:dyDescent="0.25">
      <c r="A24" s="8"/>
      <c r="B24" s="8"/>
      <c r="D24" s="324"/>
      <c r="E24" s="38"/>
      <c r="F24" s="38"/>
    </row>
    <row r="25" spans="1:6" s="2" customFormat="1" ht="12.75" customHeight="1" x14ac:dyDescent="0.25">
      <c r="A25" s="8">
        <v>34</v>
      </c>
      <c r="B25" s="2" t="s">
        <v>5</v>
      </c>
      <c r="D25" s="323">
        <v>45947.75</v>
      </c>
      <c r="E25" s="38">
        <v>68560</v>
      </c>
      <c r="F25" s="38">
        <v>85837.69</v>
      </c>
    </row>
    <row r="26" spans="1:6" s="2" customFormat="1" ht="12.75" customHeight="1" x14ac:dyDescent="0.25">
      <c r="A26" s="8">
        <v>44</v>
      </c>
      <c r="B26" s="2" t="s">
        <v>13</v>
      </c>
      <c r="D26" s="323">
        <v>375508.55</v>
      </c>
      <c r="E26" s="38">
        <v>625610</v>
      </c>
      <c r="F26" s="38">
        <v>857202.6</v>
      </c>
    </row>
    <row r="27" spans="1:6" s="2" customFormat="1" ht="12.75" customHeight="1" x14ac:dyDescent="0.25">
      <c r="A27" s="8"/>
      <c r="B27" s="19" t="s">
        <v>21</v>
      </c>
      <c r="D27" s="324">
        <f>+D26-D25</f>
        <v>329560.8</v>
      </c>
      <c r="E27" s="38">
        <f>E26-E25</f>
        <v>557050</v>
      </c>
      <c r="F27" s="38">
        <f>F26-F25</f>
        <v>771364.90999999992</v>
      </c>
    </row>
    <row r="28" spans="1:6" s="2" customFormat="1" ht="9" customHeight="1" x14ac:dyDescent="0.25">
      <c r="A28" s="8"/>
      <c r="B28" s="8"/>
      <c r="D28" s="324"/>
      <c r="E28" s="38"/>
      <c r="F28" s="38"/>
    </row>
    <row r="29" spans="1:6" s="62" customFormat="1" ht="21" customHeight="1" x14ac:dyDescent="0.25">
      <c r="A29" s="59"/>
      <c r="B29" s="60" t="s">
        <v>25</v>
      </c>
      <c r="C29" s="61"/>
      <c r="D29" s="325">
        <f>D23+D27</f>
        <v>1227881.6499999997</v>
      </c>
      <c r="E29" s="37">
        <f>E23+E27</f>
        <v>974600</v>
      </c>
      <c r="F29" s="37">
        <f>F23+F27</f>
        <v>1615289.6399999994</v>
      </c>
    </row>
    <row r="30" spans="1:6" s="3" customFormat="1" ht="9" customHeight="1" x14ac:dyDescent="0.25">
      <c r="A30" s="8"/>
      <c r="B30" s="8"/>
      <c r="D30" s="324"/>
      <c r="E30" s="38"/>
      <c r="F30" s="38"/>
    </row>
    <row r="31" spans="1:6" s="2" customFormat="1" ht="12.75" customHeight="1" x14ac:dyDescent="0.25">
      <c r="A31" s="8">
        <v>38</v>
      </c>
      <c r="B31" s="2" t="s">
        <v>8</v>
      </c>
      <c r="D31" s="323">
        <v>147819</v>
      </c>
      <c r="E31" s="38">
        <v>0</v>
      </c>
      <c r="F31" s="38">
        <v>1212920.79</v>
      </c>
    </row>
    <row r="32" spans="1:6" s="2" customFormat="1" ht="12.75" customHeight="1" x14ac:dyDescent="0.25">
      <c r="A32" s="8">
        <v>48</v>
      </c>
      <c r="B32" s="2" t="s">
        <v>16</v>
      </c>
      <c r="D32" s="323">
        <v>0</v>
      </c>
      <c r="E32" s="38">
        <v>0</v>
      </c>
      <c r="F32" s="38">
        <v>500000</v>
      </c>
    </row>
    <row r="33" spans="1:6" s="2" customFormat="1" ht="12.75" customHeight="1" x14ac:dyDescent="0.25">
      <c r="A33" s="19"/>
      <c r="B33" s="19" t="s">
        <v>22</v>
      </c>
      <c r="D33" s="324">
        <f>+D32-D31</f>
        <v>-147819</v>
      </c>
      <c r="E33" s="38">
        <f>E32-E31</f>
        <v>0</v>
      </c>
      <c r="F33" s="38">
        <f>F32-F31</f>
        <v>-712920.79</v>
      </c>
    </row>
    <row r="34" spans="1:6" s="2" customFormat="1" ht="9" customHeight="1" x14ac:dyDescent="0.25">
      <c r="A34" s="8"/>
      <c r="B34" s="8"/>
      <c r="D34" s="324"/>
      <c r="E34" s="38"/>
      <c r="F34" s="38"/>
    </row>
    <row r="35" spans="1:6" s="62" customFormat="1" ht="21" customHeight="1" x14ac:dyDescent="0.25">
      <c r="A35" s="59"/>
      <c r="B35" s="60" t="s">
        <v>23</v>
      </c>
      <c r="C35" s="65" t="s">
        <v>95</v>
      </c>
      <c r="D35" s="325">
        <f>D29+D33</f>
        <v>1080062.6499999997</v>
      </c>
      <c r="E35" s="37">
        <f>E29+E33</f>
        <v>974600</v>
      </c>
      <c r="F35" s="37">
        <f>F29+F33</f>
        <v>902368.84999999939</v>
      </c>
    </row>
    <row r="36" spans="1:6" s="66" customFormat="1" ht="10.199999999999999" x14ac:dyDescent="0.2">
      <c r="A36" s="67"/>
      <c r="B36" s="67"/>
      <c r="C36" s="71"/>
      <c r="D36" s="71"/>
      <c r="E36" s="73"/>
      <c r="F36" s="72"/>
    </row>
    <row r="37" spans="1:6" s="2" customFormat="1" ht="12.75" customHeight="1" x14ac:dyDescent="0.25">
      <c r="A37" s="8"/>
      <c r="B37" s="8"/>
      <c r="C37" s="1"/>
      <c r="D37" s="4"/>
      <c r="E37" s="3"/>
      <c r="F37" s="3"/>
    </row>
    <row r="38" spans="1:6" s="2" customFormat="1" ht="12.75" customHeight="1" x14ac:dyDescent="0.25">
      <c r="A38" s="8"/>
      <c r="B38" s="8"/>
      <c r="C38" s="1"/>
      <c r="D38" s="4"/>
      <c r="E38" s="3"/>
      <c r="F38"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Normal="100" workbookViewId="0">
      <selection activeCell="F18" sqref="F18"/>
    </sheetView>
  </sheetViews>
  <sheetFormatPr baseColWidth="10" defaultColWidth="11" defaultRowHeight="13.2" x14ac:dyDescent="0.25"/>
  <cols>
    <col min="1" max="1" width="4.59765625" style="84" customWidth="1"/>
    <col min="2" max="2" width="31.59765625" style="84" customWidth="1"/>
    <col min="3" max="3" width="37" style="84" customWidth="1"/>
    <col min="4" max="6" width="16.59765625" style="90" customWidth="1"/>
    <col min="7" max="7" width="12.09765625" style="84" customWidth="1"/>
    <col min="8" max="16384" width="11" style="84"/>
  </cols>
  <sheetData>
    <row r="1" spans="1:6" ht="17.399999999999999" x14ac:dyDescent="0.3">
      <c r="A1" s="425" t="s">
        <v>24</v>
      </c>
      <c r="B1" s="331"/>
      <c r="C1" s="331"/>
      <c r="D1" s="556"/>
      <c r="E1" s="567" t="s">
        <v>396</v>
      </c>
      <c r="F1" s="330"/>
    </row>
    <row r="2" spans="1:6" x14ac:dyDescent="0.25">
      <c r="A2" s="331"/>
      <c r="B2" s="331"/>
      <c r="C2" s="331"/>
      <c r="D2" s="329"/>
      <c r="E2" s="330"/>
      <c r="F2" s="330"/>
    </row>
    <row r="3" spans="1:6" x14ac:dyDescent="0.25">
      <c r="A3" s="331"/>
      <c r="B3" s="331"/>
      <c r="C3" s="331"/>
      <c r="D3" s="329"/>
      <c r="E3" s="330"/>
      <c r="F3" s="84"/>
    </row>
    <row r="4" spans="1:6" s="333" customFormat="1" x14ac:dyDescent="0.25">
      <c r="A4" s="668" t="s">
        <v>349</v>
      </c>
      <c r="B4" s="668"/>
      <c r="C4" s="668"/>
      <c r="D4" s="319" t="s">
        <v>17</v>
      </c>
      <c r="E4" s="332" t="s">
        <v>17</v>
      </c>
      <c r="F4" s="332" t="s">
        <v>208</v>
      </c>
    </row>
    <row r="5" spans="1:6" s="333" customFormat="1" x14ac:dyDescent="0.25">
      <c r="A5" s="669"/>
      <c r="B5" s="669"/>
      <c r="C5" s="669"/>
      <c r="D5" s="320" t="s">
        <v>538</v>
      </c>
      <c r="E5" s="334" t="s">
        <v>509</v>
      </c>
      <c r="F5" s="334" t="s">
        <v>481</v>
      </c>
    </row>
    <row r="6" spans="1:6" ht="8.25" customHeight="1" x14ac:dyDescent="0.25">
      <c r="A6" s="89"/>
      <c r="B6" s="89"/>
      <c r="C6" s="89"/>
      <c r="D6" s="322"/>
      <c r="E6" s="335"/>
      <c r="F6" s="336"/>
    </row>
    <row r="7" spans="1:6" s="6" customFormat="1" ht="12.75" customHeight="1" x14ac:dyDescent="0.25">
      <c r="A7" s="9">
        <v>30</v>
      </c>
      <c r="B7" s="6" t="s">
        <v>2</v>
      </c>
      <c r="D7" s="323">
        <v>740</v>
      </c>
      <c r="E7" s="58">
        <v>1000</v>
      </c>
      <c r="F7" s="58">
        <v>740</v>
      </c>
    </row>
    <row r="8" spans="1:6" s="6" customFormat="1" ht="12.75" customHeight="1" x14ac:dyDescent="0.25">
      <c r="A8" s="9">
        <v>31</v>
      </c>
      <c r="B8" s="6" t="s">
        <v>3</v>
      </c>
      <c r="D8" s="323">
        <v>192351.8</v>
      </c>
      <c r="E8" s="58">
        <v>255330</v>
      </c>
      <c r="F8" s="58">
        <v>229722.85</v>
      </c>
    </row>
    <row r="9" spans="1:6" s="6" customFormat="1" ht="12.75" customHeight="1" x14ac:dyDescent="0.25">
      <c r="A9" s="9">
        <v>33</v>
      </c>
      <c r="B9" s="6" t="s">
        <v>4</v>
      </c>
      <c r="D9" s="323">
        <v>-2</v>
      </c>
      <c r="E9" s="58">
        <v>18150</v>
      </c>
      <c r="F9" s="58">
        <v>0</v>
      </c>
    </row>
    <row r="10" spans="1:6" s="6" customFormat="1" ht="12.75" customHeight="1" x14ac:dyDescent="0.25">
      <c r="A10" s="9">
        <v>35</v>
      </c>
      <c r="B10" s="6" t="s">
        <v>6</v>
      </c>
      <c r="D10" s="323"/>
      <c r="E10" s="58"/>
      <c r="F10" s="58"/>
    </row>
    <row r="11" spans="1:6" s="6" customFormat="1" ht="12.75" customHeight="1" x14ac:dyDescent="0.25">
      <c r="A11" s="9">
        <v>36</v>
      </c>
      <c r="B11" s="6" t="s">
        <v>7</v>
      </c>
      <c r="D11" s="323"/>
      <c r="E11" s="58"/>
      <c r="F11" s="58"/>
    </row>
    <row r="12" spans="1:6" s="6" customFormat="1" ht="12.75" customHeight="1" x14ac:dyDescent="0.25">
      <c r="A12" s="9">
        <v>39</v>
      </c>
      <c r="B12" s="6" t="s">
        <v>233</v>
      </c>
      <c r="D12" s="323">
        <f>20000+15000+61000</f>
        <v>96000</v>
      </c>
      <c r="E12" s="58">
        <v>96000</v>
      </c>
      <c r="F12" s="58">
        <v>96000</v>
      </c>
    </row>
    <row r="13" spans="1:6" s="6" customFormat="1" ht="12.75" customHeight="1" x14ac:dyDescent="0.25">
      <c r="A13" s="11"/>
      <c r="B13" s="11" t="s">
        <v>18</v>
      </c>
      <c r="D13" s="324">
        <f>SUM(D7:D12)</f>
        <v>289089.8</v>
      </c>
      <c r="E13" s="58">
        <f>SUM(E7:E12)</f>
        <v>370480</v>
      </c>
      <c r="F13" s="58">
        <f>SUM(F7:F12)</f>
        <v>326462.84999999998</v>
      </c>
    </row>
    <row r="14" spans="1:6" s="6" customFormat="1" ht="8.25" customHeight="1" x14ac:dyDescent="0.25">
      <c r="A14" s="9"/>
      <c r="B14" s="9"/>
      <c r="D14" s="324"/>
      <c r="E14" s="58"/>
      <c r="F14" s="58"/>
    </row>
    <row r="15" spans="1:6" s="6" customFormat="1" ht="12.75" customHeight="1" x14ac:dyDescent="0.25">
      <c r="A15" s="9">
        <v>41</v>
      </c>
      <c r="B15" s="6" t="s">
        <v>10</v>
      </c>
      <c r="D15" s="323"/>
      <c r="E15" s="58"/>
      <c r="F15" s="58"/>
    </row>
    <row r="16" spans="1:6" s="6" customFormat="1" ht="12.75" customHeight="1" x14ac:dyDescent="0.25">
      <c r="A16" s="9">
        <v>42</v>
      </c>
      <c r="B16" s="6" t="s">
        <v>11</v>
      </c>
      <c r="D16" s="323">
        <f>223046.17+22927.3+6223.9</f>
        <v>252197.37</v>
      </c>
      <c r="E16" s="58">
        <f>203000+22400</f>
        <v>225400</v>
      </c>
      <c r="F16" s="58">
        <f>192490.1+22483.2+368</f>
        <v>215341.30000000002</v>
      </c>
    </row>
    <row r="17" spans="1:6" s="6" customFormat="1" ht="12.75" customHeight="1" x14ac:dyDescent="0.25">
      <c r="A17" s="9">
        <v>43</v>
      </c>
      <c r="B17" s="6" t="s">
        <v>12</v>
      </c>
      <c r="D17" s="323"/>
      <c r="E17" s="58"/>
      <c r="F17" s="58"/>
    </row>
    <row r="18" spans="1:6" s="6" customFormat="1" ht="12.75" customHeight="1" x14ac:dyDescent="0.25">
      <c r="A18" s="9">
        <v>45</v>
      </c>
      <c r="B18" s="6" t="s">
        <v>14</v>
      </c>
      <c r="D18" s="323"/>
      <c r="E18" s="58"/>
      <c r="F18" s="58"/>
    </row>
    <row r="19" spans="1:6" s="6" customFormat="1" ht="12.75" customHeight="1" x14ac:dyDescent="0.25">
      <c r="A19" s="9">
        <v>46</v>
      </c>
      <c r="B19" s="6" t="s">
        <v>15</v>
      </c>
      <c r="D19" s="323">
        <v>111602.25</v>
      </c>
      <c r="E19" s="58"/>
      <c r="F19" s="58">
        <v>303672.90000000002</v>
      </c>
    </row>
    <row r="20" spans="1:6" s="6" customFormat="1" ht="12.75" customHeight="1" x14ac:dyDescent="0.25">
      <c r="A20" s="9">
        <v>49</v>
      </c>
      <c r="B20" s="6" t="s">
        <v>233</v>
      </c>
      <c r="D20" s="323">
        <f>78400+16556</f>
        <v>94956</v>
      </c>
      <c r="E20" s="58">
        <f>76800+27000</f>
        <v>103800</v>
      </c>
      <c r="F20" s="58">
        <f>77200+43565</f>
        <v>120765</v>
      </c>
    </row>
    <row r="21" spans="1:6" s="6" customFormat="1" ht="12.75" customHeight="1" x14ac:dyDescent="0.25">
      <c r="A21" s="11"/>
      <c r="B21" s="11" t="s">
        <v>19</v>
      </c>
      <c r="D21" s="324">
        <f>SUM(D15:D20)</f>
        <v>458755.62</v>
      </c>
      <c r="E21" s="58">
        <f>SUM(E15:E20)</f>
        <v>329200</v>
      </c>
      <c r="F21" s="58">
        <f>SUM(F15:F20)</f>
        <v>639779.20000000007</v>
      </c>
    </row>
    <row r="22" spans="1:6" s="6" customFormat="1" ht="9" customHeight="1" x14ac:dyDescent="0.25">
      <c r="A22" s="11"/>
      <c r="B22" s="11"/>
      <c r="D22" s="324"/>
      <c r="E22" s="58"/>
      <c r="F22" s="58"/>
    </row>
    <row r="23" spans="1:6" s="25" customFormat="1" ht="21" customHeight="1" x14ac:dyDescent="0.25">
      <c r="A23" s="337"/>
      <c r="B23" s="338" t="s">
        <v>20</v>
      </c>
      <c r="C23" s="339"/>
      <c r="D23" s="325">
        <f>D21-D13</f>
        <v>169665.82</v>
      </c>
      <c r="E23" s="340">
        <f>E21-E13</f>
        <v>-41280</v>
      </c>
      <c r="F23" s="340">
        <f>F21-F13</f>
        <v>313316.35000000009</v>
      </c>
    </row>
    <row r="24" spans="1:6" s="7" customFormat="1" ht="9" customHeight="1" x14ac:dyDescent="0.25">
      <c r="A24" s="9"/>
      <c r="B24" s="9"/>
      <c r="D24" s="324"/>
      <c r="E24" s="58"/>
      <c r="F24" s="58"/>
    </row>
    <row r="25" spans="1:6" s="6" customFormat="1" ht="12.75" customHeight="1" x14ac:dyDescent="0.25">
      <c r="A25" s="9">
        <v>34</v>
      </c>
      <c r="B25" s="6" t="s">
        <v>5</v>
      </c>
      <c r="D25" s="323"/>
      <c r="E25" s="58"/>
      <c r="F25" s="58"/>
    </row>
    <row r="26" spans="1:6" s="6" customFormat="1" ht="12.75" customHeight="1" x14ac:dyDescent="0.25">
      <c r="A26" s="9">
        <v>44</v>
      </c>
      <c r="B26" s="6" t="s">
        <v>13</v>
      </c>
      <c r="D26" s="323"/>
      <c r="E26" s="58"/>
      <c r="F26" s="58"/>
    </row>
    <row r="27" spans="1:6" s="6" customFormat="1" ht="12.75" customHeight="1" x14ac:dyDescent="0.25">
      <c r="A27" s="9"/>
      <c r="B27" s="11" t="s">
        <v>21</v>
      </c>
      <c r="D27" s="324">
        <f>D26-D25</f>
        <v>0</v>
      </c>
      <c r="E27" s="58">
        <f>E26-E25</f>
        <v>0</v>
      </c>
      <c r="F27" s="58">
        <f>F26-F25</f>
        <v>0</v>
      </c>
    </row>
    <row r="28" spans="1:6" s="6" customFormat="1" ht="9" customHeight="1" x14ac:dyDescent="0.25">
      <c r="A28" s="9"/>
      <c r="B28" s="9"/>
      <c r="D28" s="324"/>
      <c r="E28" s="58"/>
      <c r="F28" s="58"/>
    </row>
    <row r="29" spans="1:6" s="25" customFormat="1" ht="21" customHeight="1" x14ac:dyDescent="0.25">
      <c r="A29" s="337"/>
      <c r="B29" s="338" t="s">
        <v>25</v>
      </c>
      <c r="C29" s="339"/>
      <c r="D29" s="325">
        <f>D23+D27</f>
        <v>169665.82</v>
      </c>
      <c r="E29" s="340">
        <f>E23+E27</f>
        <v>-41280</v>
      </c>
      <c r="F29" s="340">
        <f>F23+F27</f>
        <v>313316.35000000009</v>
      </c>
    </row>
    <row r="30" spans="1:6" s="7" customFormat="1" ht="9" customHeight="1" x14ac:dyDescent="0.25">
      <c r="A30" s="9"/>
      <c r="B30" s="9"/>
      <c r="D30" s="324"/>
      <c r="E30" s="58"/>
      <c r="F30" s="58"/>
    </row>
    <row r="31" spans="1:6" s="6" customFormat="1" ht="12.75" customHeight="1" x14ac:dyDescent="0.25">
      <c r="A31" s="9">
        <v>38</v>
      </c>
      <c r="B31" s="6" t="s">
        <v>8</v>
      </c>
      <c r="D31" s="323"/>
      <c r="E31" s="58"/>
      <c r="F31" s="58"/>
    </row>
    <row r="32" spans="1:6" s="6" customFormat="1" ht="12.75" customHeight="1" x14ac:dyDescent="0.25">
      <c r="A32" s="9">
        <v>48</v>
      </c>
      <c r="B32" s="6" t="s">
        <v>16</v>
      </c>
      <c r="D32" s="323"/>
      <c r="E32" s="58"/>
      <c r="F32" s="58"/>
    </row>
    <row r="33" spans="1:6" s="6" customFormat="1" ht="12.75" customHeight="1" x14ac:dyDescent="0.25">
      <c r="A33" s="11"/>
      <c r="B33" s="11" t="s">
        <v>22</v>
      </c>
      <c r="D33" s="324">
        <f>D32-D31</f>
        <v>0</v>
      </c>
      <c r="E33" s="58">
        <f>E32-E31</f>
        <v>0</v>
      </c>
      <c r="F33" s="58">
        <f>F32-F31</f>
        <v>0</v>
      </c>
    </row>
    <row r="34" spans="1:6" s="6" customFormat="1" ht="9" customHeight="1" x14ac:dyDescent="0.25">
      <c r="A34" s="9"/>
      <c r="B34" s="9"/>
      <c r="D34" s="324"/>
      <c r="E34" s="58"/>
      <c r="F34" s="58"/>
    </row>
    <row r="35" spans="1:6" s="25" customFormat="1" ht="21" customHeight="1" x14ac:dyDescent="0.25">
      <c r="A35" s="337"/>
      <c r="B35" s="338" t="s">
        <v>23</v>
      </c>
      <c r="C35" s="17" t="s">
        <v>95</v>
      </c>
      <c r="D35" s="325">
        <f>D29+D33</f>
        <v>169665.82</v>
      </c>
      <c r="E35" s="340">
        <f>E29+E33</f>
        <v>-41280</v>
      </c>
      <c r="F35" s="340">
        <f>F29+F33</f>
        <v>313316.35000000009</v>
      </c>
    </row>
    <row r="36" spans="1:6" s="345" customFormat="1" ht="10.199999999999999" x14ac:dyDescent="0.2">
      <c r="A36" s="341"/>
      <c r="B36" s="341"/>
      <c r="C36" s="342"/>
      <c r="D36" s="343"/>
      <c r="E36" s="343"/>
      <c r="F36" s="344"/>
    </row>
    <row r="37" spans="1:6" s="6" customFormat="1" ht="12.75" customHeight="1" x14ac:dyDescent="0.25">
      <c r="A37" s="9"/>
      <c r="B37" s="9"/>
      <c r="C37" s="56"/>
      <c r="D37" s="57"/>
      <c r="E37" s="7"/>
      <c r="F37" s="7"/>
    </row>
    <row r="38" spans="1:6" s="6" customFormat="1" ht="12.75" customHeight="1" x14ac:dyDescent="0.25">
      <c r="A38" s="9"/>
      <c r="B38" s="9"/>
      <c r="C38" s="56"/>
      <c r="D38" s="57"/>
      <c r="E38" s="7"/>
      <c r="F38" s="7"/>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F38"/>
  <sheetViews>
    <sheetView showGridLines="0" zoomScaleNormal="100" workbookViewId="0">
      <selection activeCell="F14" sqref="F14"/>
    </sheetView>
  </sheetViews>
  <sheetFormatPr baseColWidth="10" defaultColWidth="11" defaultRowHeight="13.2" x14ac:dyDescent="0.25"/>
  <cols>
    <col min="1" max="1" width="4.59765625" style="39" customWidth="1"/>
    <col min="2" max="2" width="31.59765625" style="39" customWidth="1"/>
    <col min="3" max="3" width="37" style="39" customWidth="1"/>
    <col min="4" max="6" width="16.59765625" style="48" customWidth="1"/>
    <col min="7" max="7" width="12.09765625" style="39" customWidth="1"/>
    <col min="8" max="16384" width="11" style="39"/>
  </cols>
  <sheetData>
    <row r="1" spans="1:6" s="44" customFormat="1" ht="17.399999999999999" x14ac:dyDescent="0.3">
      <c r="A1" s="318" t="s">
        <v>24</v>
      </c>
      <c r="B1" s="43"/>
      <c r="C1" s="560" t="s">
        <v>491</v>
      </c>
      <c r="D1" s="554"/>
      <c r="E1" s="555"/>
      <c r="F1" s="69"/>
    </row>
    <row r="2" spans="1:6" s="44" customFormat="1" x14ac:dyDescent="0.25">
      <c r="A2" s="43"/>
      <c r="B2" s="43"/>
      <c r="C2" s="43"/>
      <c r="D2" s="41"/>
      <c r="E2" s="69"/>
      <c r="F2" s="69"/>
    </row>
    <row r="3" spans="1:6" s="44" customFormat="1" x14ac:dyDescent="0.25">
      <c r="A3" s="43"/>
      <c r="B3" s="43"/>
      <c r="C3" s="43"/>
      <c r="D3" s="41"/>
      <c r="E3" s="69"/>
    </row>
    <row r="4" spans="1:6" s="54" customFormat="1" x14ac:dyDescent="0.25">
      <c r="A4" s="656" t="s">
        <v>345</v>
      </c>
      <c r="B4" s="656"/>
      <c r="C4" s="656"/>
      <c r="D4" s="319" t="s">
        <v>17</v>
      </c>
      <c r="E4" s="53" t="s">
        <v>17</v>
      </c>
      <c r="F4" s="52" t="s">
        <v>208</v>
      </c>
    </row>
    <row r="5" spans="1:6" s="54" customFormat="1" x14ac:dyDescent="0.25">
      <c r="A5" s="657"/>
      <c r="B5" s="657"/>
      <c r="C5" s="657"/>
      <c r="D5" s="320" t="s">
        <v>538</v>
      </c>
      <c r="E5" s="82" t="s">
        <v>509</v>
      </c>
      <c r="F5" s="83" t="s">
        <v>481</v>
      </c>
    </row>
    <row r="6" spans="1:6" s="44" customFormat="1" ht="8.25" customHeight="1" x14ac:dyDescent="0.25">
      <c r="A6" s="42"/>
      <c r="B6" s="42"/>
      <c r="C6" s="42"/>
      <c r="D6" s="322"/>
      <c r="E6" s="70"/>
      <c r="F6" s="63"/>
    </row>
    <row r="7" spans="1:6" s="2" customFormat="1" ht="12.75" customHeight="1" x14ac:dyDescent="0.25">
      <c r="A7" s="8">
        <v>30</v>
      </c>
      <c r="B7" s="2" t="s">
        <v>2</v>
      </c>
      <c r="D7" s="323">
        <v>0</v>
      </c>
      <c r="E7" s="38">
        <v>0</v>
      </c>
      <c r="F7" s="38">
        <v>0</v>
      </c>
    </row>
    <row r="8" spans="1:6" s="2" customFormat="1" ht="12.75" customHeight="1" x14ac:dyDescent="0.25">
      <c r="A8" s="8">
        <v>31</v>
      </c>
      <c r="B8" s="2" t="s">
        <v>3</v>
      </c>
      <c r="D8" s="323">
        <f>475.3+2299+3000+39184.5</f>
        <v>44958.8</v>
      </c>
      <c r="E8" s="38">
        <f>660+11000+25000</f>
        <v>36660</v>
      </c>
      <c r="F8" s="38">
        <f>485.25+9155.05+16522.5</f>
        <v>26162.799999999999</v>
      </c>
    </row>
    <row r="9" spans="1:6" s="2" customFormat="1" ht="12.75" customHeight="1" x14ac:dyDescent="0.25">
      <c r="A9" s="8">
        <v>33</v>
      </c>
      <c r="B9" s="2" t="s">
        <v>4</v>
      </c>
      <c r="D9" s="323">
        <v>-2</v>
      </c>
      <c r="E9" s="38">
        <v>0</v>
      </c>
      <c r="F9" s="38">
        <v>0</v>
      </c>
    </row>
    <row r="10" spans="1:6" s="2" customFormat="1" ht="12.75" customHeight="1" x14ac:dyDescent="0.25">
      <c r="A10" s="8">
        <v>35</v>
      </c>
      <c r="B10" s="2" t="s">
        <v>6</v>
      </c>
      <c r="D10" s="323">
        <v>108000</v>
      </c>
      <c r="E10" s="38">
        <v>108000</v>
      </c>
      <c r="F10" s="38">
        <v>108000</v>
      </c>
    </row>
    <row r="11" spans="1:6" s="2" customFormat="1" ht="12.75" customHeight="1" x14ac:dyDescent="0.25">
      <c r="A11" s="8">
        <v>36</v>
      </c>
      <c r="B11" s="2" t="s">
        <v>7</v>
      </c>
      <c r="D11" s="323">
        <v>301466.95</v>
      </c>
      <c r="E11" s="38">
        <v>336500</v>
      </c>
      <c r="F11" s="38">
        <v>317616.55</v>
      </c>
    </row>
    <row r="12" spans="1:6" s="2" customFormat="1" ht="12.75" customHeight="1" x14ac:dyDescent="0.25">
      <c r="A12" s="8">
        <v>39</v>
      </c>
      <c r="B12" s="2" t="s">
        <v>233</v>
      </c>
      <c r="D12" s="323">
        <v>35000</v>
      </c>
      <c r="E12" s="38">
        <v>35000</v>
      </c>
      <c r="F12" s="38">
        <v>35000</v>
      </c>
    </row>
    <row r="13" spans="1:6" s="2" customFormat="1" ht="12.75" customHeight="1" x14ac:dyDescent="0.25">
      <c r="A13" s="19"/>
      <c r="B13" s="19" t="s">
        <v>18</v>
      </c>
      <c r="D13" s="324">
        <f>SUM(D7:D12)</f>
        <v>489423.75</v>
      </c>
      <c r="E13" s="38">
        <f>SUM(E7:E12)</f>
        <v>516160</v>
      </c>
      <c r="F13" s="38">
        <f>SUM(F7:F12)</f>
        <v>486779.35</v>
      </c>
    </row>
    <row r="14" spans="1:6" s="2" customFormat="1" ht="8.25" customHeight="1" x14ac:dyDescent="0.25">
      <c r="A14" s="8"/>
      <c r="B14" s="8"/>
      <c r="D14" s="324"/>
      <c r="E14" s="38"/>
      <c r="F14" s="38"/>
    </row>
    <row r="15" spans="1:6" s="2" customFormat="1" ht="12.75" customHeight="1" x14ac:dyDescent="0.25">
      <c r="A15" s="8">
        <v>41</v>
      </c>
      <c r="B15" s="2" t="s">
        <v>10</v>
      </c>
      <c r="D15" s="323"/>
      <c r="E15" s="38"/>
      <c r="F15" s="38"/>
    </row>
    <row r="16" spans="1:6" s="2" customFormat="1" ht="12.75" customHeight="1" x14ac:dyDescent="0.25">
      <c r="A16" s="8">
        <v>42</v>
      </c>
      <c r="B16" s="2" t="s">
        <v>11</v>
      </c>
      <c r="D16" s="323">
        <f>336061.25+156002.85+2495.7</f>
        <v>494559.8</v>
      </c>
      <c r="E16" s="38">
        <f>275000+156000</f>
        <v>431000</v>
      </c>
      <c r="F16" s="38">
        <f>323093.1+156093.2</f>
        <v>479186.3</v>
      </c>
    </row>
    <row r="17" spans="1:6" s="2" customFormat="1" ht="12.75" customHeight="1" x14ac:dyDescent="0.25">
      <c r="A17" s="8">
        <v>43</v>
      </c>
      <c r="B17" s="2" t="s">
        <v>12</v>
      </c>
      <c r="D17" s="323"/>
      <c r="E17" s="38"/>
      <c r="F17" s="38"/>
    </row>
    <row r="18" spans="1:6" s="2" customFormat="1" ht="12.75" customHeight="1" x14ac:dyDescent="0.25">
      <c r="A18" s="8">
        <v>45</v>
      </c>
      <c r="B18" s="2" t="s">
        <v>14</v>
      </c>
      <c r="D18" s="323"/>
      <c r="E18" s="38"/>
      <c r="F18" s="38"/>
    </row>
    <row r="19" spans="1:6" s="2" customFormat="1" ht="12.75" customHeight="1" x14ac:dyDescent="0.25">
      <c r="A19" s="8">
        <v>46</v>
      </c>
      <c r="B19" s="2" t="s">
        <v>15</v>
      </c>
      <c r="D19" s="323">
        <v>70334.850000000006</v>
      </c>
      <c r="E19" s="38">
        <v>85000</v>
      </c>
      <c r="F19" s="38">
        <v>185703.3</v>
      </c>
    </row>
    <row r="20" spans="1:6" s="2" customFormat="1" ht="12.75" customHeight="1" x14ac:dyDescent="0.25">
      <c r="A20" s="8">
        <v>49</v>
      </c>
      <c r="B20" s="2" t="s">
        <v>233</v>
      </c>
      <c r="D20" s="323">
        <f>80000+17821</f>
        <v>97821</v>
      </c>
      <c r="E20" s="38">
        <f>40000+29400</f>
        <v>69400</v>
      </c>
      <c r="F20" s="38">
        <f>80000+45191</f>
        <v>125191</v>
      </c>
    </row>
    <row r="21" spans="1:6" s="2" customFormat="1" ht="12.75" customHeight="1" x14ac:dyDescent="0.25">
      <c r="A21" s="19"/>
      <c r="B21" s="19" t="s">
        <v>19</v>
      </c>
      <c r="D21" s="324">
        <f>SUM(D15:D20)</f>
        <v>662715.65</v>
      </c>
      <c r="E21" s="38">
        <f>SUM(E15:E20)</f>
        <v>585400</v>
      </c>
      <c r="F21" s="38">
        <f>SUM(F15:F20)</f>
        <v>790080.6</v>
      </c>
    </row>
    <row r="22" spans="1:6" s="2" customFormat="1" ht="9" customHeight="1" x14ac:dyDescent="0.25">
      <c r="A22" s="19"/>
      <c r="B22" s="19"/>
      <c r="D22" s="324"/>
      <c r="E22" s="38"/>
      <c r="F22" s="38"/>
    </row>
    <row r="23" spans="1:6" s="62" customFormat="1" ht="21" customHeight="1" x14ac:dyDescent="0.25">
      <c r="A23" s="59"/>
      <c r="B23" s="60" t="s">
        <v>20</v>
      </c>
      <c r="C23" s="61"/>
      <c r="D23" s="325">
        <f>D21-D13</f>
        <v>173291.90000000002</v>
      </c>
      <c r="E23" s="37">
        <f>E21-E13</f>
        <v>69240</v>
      </c>
      <c r="F23" s="37">
        <f>F21-F13</f>
        <v>303301.25</v>
      </c>
    </row>
    <row r="24" spans="1:6" s="3" customFormat="1" ht="9" customHeight="1" x14ac:dyDescent="0.25">
      <c r="A24" s="8"/>
      <c r="B24" s="8"/>
      <c r="D24" s="324"/>
      <c r="E24" s="38"/>
      <c r="F24" s="38"/>
    </row>
    <row r="25" spans="1:6" s="2" customFormat="1" ht="12.75" customHeight="1" x14ac:dyDescent="0.25">
      <c r="A25" s="8">
        <v>34</v>
      </c>
      <c r="B25" s="2" t="s">
        <v>5</v>
      </c>
      <c r="D25" s="323"/>
      <c r="E25" s="38"/>
      <c r="F25" s="38"/>
    </row>
    <row r="26" spans="1:6" s="2" customFormat="1" ht="12.75" customHeight="1" x14ac:dyDescent="0.25">
      <c r="A26" s="8">
        <v>44</v>
      </c>
      <c r="B26" s="2" t="s">
        <v>13</v>
      </c>
      <c r="D26" s="323"/>
      <c r="E26" s="38"/>
      <c r="F26" s="38"/>
    </row>
    <row r="27" spans="1:6" s="2" customFormat="1" ht="12.75" customHeight="1" x14ac:dyDescent="0.25">
      <c r="A27" s="8"/>
      <c r="B27" s="19" t="s">
        <v>21</v>
      </c>
      <c r="D27" s="324">
        <f>D26-D25</f>
        <v>0</v>
      </c>
      <c r="E27" s="38">
        <f>E26-E25</f>
        <v>0</v>
      </c>
      <c r="F27" s="38">
        <f>F26-F25</f>
        <v>0</v>
      </c>
    </row>
    <row r="28" spans="1:6" s="2" customFormat="1" ht="9" customHeight="1" x14ac:dyDescent="0.25">
      <c r="A28" s="8"/>
      <c r="B28" s="8"/>
      <c r="D28" s="324"/>
      <c r="E28" s="38"/>
      <c r="F28" s="38"/>
    </row>
    <row r="29" spans="1:6" s="62" customFormat="1" ht="21" customHeight="1" x14ac:dyDescent="0.25">
      <c r="A29" s="59"/>
      <c r="B29" s="60" t="s">
        <v>25</v>
      </c>
      <c r="C29" s="61"/>
      <c r="D29" s="325">
        <f>D23+D27</f>
        <v>173291.90000000002</v>
      </c>
      <c r="E29" s="37">
        <f>E23+E27</f>
        <v>69240</v>
      </c>
      <c r="F29" s="37">
        <f>F23+F27</f>
        <v>303301.25</v>
      </c>
    </row>
    <row r="30" spans="1:6" s="3" customFormat="1" ht="9" customHeight="1" x14ac:dyDescent="0.25">
      <c r="A30" s="8"/>
      <c r="B30" s="8"/>
      <c r="D30" s="324"/>
      <c r="E30" s="38"/>
      <c r="F30" s="38"/>
    </row>
    <row r="31" spans="1:6" s="2" customFormat="1" ht="12.75" customHeight="1" x14ac:dyDescent="0.25">
      <c r="A31" s="8">
        <v>38</v>
      </c>
      <c r="B31" s="2" t="s">
        <v>8</v>
      </c>
      <c r="D31" s="323"/>
      <c r="E31" s="38"/>
      <c r="F31" s="38"/>
    </row>
    <row r="32" spans="1:6" s="2" customFormat="1" ht="12.75" customHeight="1" x14ac:dyDescent="0.25">
      <c r="A32" s="8">
        <v>48</v>
      </c>
      <c r="B32" s="2" t="s">
        <v>16</v>
      </c>
      <c r="D32" s="323"/>
      <c r="E32" s="38"/>
      <c r="F32" s="38"/>
    </row>
    <row r="33" spans="1:6" s="2" customFormat="1" ht="12.75" customHeight="1" x14ac:dyDescent="0.25">
      <c r="A33" s="19"/>
      <c r="B33" s="19" t="s">
        <v>22</v>
      </c>
      <c r="D33" s="324">
        <f>D32-D31</f>
        <v>0</v>
      </c>
      <c r="E33" s="38">
        <f>E32-E31</f>
        <v>0</v>
      </c>
      <c r="F33" s="38">
        <f>F32-F31</f>
        <v>0</v>
      </c>
    </row>
    <row r="34" spans="1:6" s="2" customFormat="1" ht="9" customHeight="1" x14ac:dyDescent="0.25">
      <c r="A34" s="8"/>
      <c r="B34" s="8"/>
      <c r="D34" s="324"/>
      <c r="E34" s="38"/>
      <c r="F34" s="38"/>
    </row>
    <row r="35" spans="1:6" s="62" customFormat="1" ht="21" customHeight="1" x14ac:dyDescent="0.25">
      <c r="A35" s="59"/>
      <c r="B35" s="60" t="s">
        <v>23</v>
      </c>
      <c r="C35" s="65" t="s">
        <v>95</v>
      </c>
      <c r="D35" s="325">
        <f>D29+D33</f>
        <v>173291.90000000002</v>
      </c>
      <c r="E35" s="37">
        <f>E29+E33</f>
        <v>69240</v>
      </c>
      <c r="F35" s="37">
        <f>F29+F33</f>
        <v>303301.25</v>
      </c>
    </row>
    <row r="36" spans="1:6" s="66" customFormat="1" ht="10.199999999999999" x14ac:dyDescent="0.2">
      <c r="A36" s="67"/>
      <c r="B36" s="67"/>
      <c r="C36" s="71"/>
      <c r="D36" s="194"/>
      <c r="E36" s="73"/>
      <c r="F36" s="72"/>
    </row>
    <row r="37" spans="1:6" s="2" customFormat="1" ht="12.75" customHeight="1" x14ac:dyDescent="0.25">
      <c r="A37" s="8"/>
      <c r="B37" s="8"/>
      <c r="C37" s="1"/>
      <c r="D37" s="4"/>
      <c r="E37" s="3"/>
      <c r="F37" s="3"/>
    </row>
    <row r="38" spans="1:6" s="2" customFormat="1" ht="12.75" customHeight="1" x14ac:dyDescent="0.25">
      <c r="A38" s="8"/>
      <c r="B38" s="8"/>
      <c r="C38" s="1"/>
      <c r="D38" s="4"/>
      <c r="E38" s="3"/>
      <c r="F38"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showGridLines="0" zoomScaleNormal="100" workbookViewId="0">
      <selection activeCell="A4" sqref="A4:C5"/>
    </sheetView>
  </sheetViews>
  <sheetFormatPr baseColWidth="10" defaultColWidth="11" defaultRowHeight="13.2" x14ac:dyDescent="0.25"/>
  <cols>
    <col min="1" max="1" width="4.59765625" style="39" customWidth="1"/>
    <col min="2" max="2" width="31.59765625" style="39" customWidth="1"/>
    <col min="3" max="3" width="37" style="39" customWidth="1"/>
    <col min="4" max="6" width="16.59765625" style="48" customWidth="1"/>
    <col min="7" max="16384" width="11" style="39"/>
  </cols>
  <sheetData>
    <row r="1" spans="1:6" s="44" customFormat="1" ht="17.399999999999999" x14ac:dyDescent="0.3">
      <c r="A1" s="318" t="s">
        <v>24</v>
      </c>
      <c r="B1" s="43"/>
      <c r="C1" s="43"/>
      <c r="D1" s="568" t="s">
        <v>495</v>
      </c>
      <c r="E1" s="567"/>
      <c r="F1" s="69"/>
    </row>
    <row r="2" spans="1:6" s="44" customFormat="1" x14ac:dyDescent="0.25">
      <c r="A2" s="43"/>
      <c r="B2" s="43"/>
      <c r="C2" s="43"/>
      <c r="D2" s="41"/>
      <c r="E2" s="69"/>
      <c r="F2" s="69"/>
    </row>
    <row r="3" spans="1:6" s="44" customFormat="1" x14ac:dyDescent="0.25">
      <c r="A3" s="43"/>
      <c r="B3" s="43"/>
      <c r="C3" s="43"/>
      <c r="D3" s="41"/>
      <c r="E3" s="69"/>
    </row>
    <row r="4" spans="1:6" s="54" customFormat="1" x14ac:dyDescent="0.25">
      <c r="A4" s="656" t="s">
        <v>412</v>
      </c>
      <c r="B4" s="656"/>
      <c r="C4" s="656"/>
      <c r="D4" s="319" t="s">
        <v>17</v>
      </c>
      <c r="E4" s="53" t="s">
        <v>17</v>
      </c>
      <c r="F4" s="52" t="s">
        <v>208</v>
      </c>
    </row>
    <row r="5" spans="1:6" s="54" customFormat="1" x14ac:dyDescent="0.25">
      <c r="A5" s="657"/>
      <c r="B5" s="657"/>
      <c r="C5" s="657"/>
      <c r="D5" s="320" t="s">
        <v>538</v>
      </c>
      <c r="E5" s="82" t="s">
        <v>509</v>
      </c>
      <c r="F5" s="83" t="s">
        <v>481</v>
      </c>
    </row>
    <row r="6" spans="1:6" s="44" customFormat="1" ht="8.25" customHeight="1" x14ac:dyDescent="0.25">
      <c r="A6" s="42"/>
      <c r="B6" s="42"/>
      <c r="C6" s="42"/>
      <c r="D6" s="322"/>
      <c r="E6" s="70"/>
      <c r="F6" s="63"/>
    </row>
    <row r="7" spans="1:6" s="2" customFormat="1" ht="12.75" customHeight="1" x14ac:dyDescent="0.25">
      <c r="A7" s="8">
        <v>30</v>
      </c>
      <c r="B7" s="2" t="s">
        <v>2</v>
      </c>
      <c r="D7" s="323">
        <f>+'ER_3-stufig'!D7-'ER SF Forst'!D7-'ER SF Wasser'!D7</f>
        <v>374222.75</v>
      </c>
      <c r="E7" s="239">
        <f>+'ER_3-stufig'!E7-'ER SF Forst'!E7-'ER SF Wasser'!E7</f>
        <v>558120</v>
      </c>
      <c r="F7" s="239">
        <f>+'ER_3-stufig'!F7-'ER SF Forst'!F7-'ER SF Wasser'!F7</f>
        <v>493119.25</v>
      </c>
    </row>
    <row r="8" spans="1:6" s="2" customFormat="1" ht="12.75" customHeight="1" x14ac:dyDescent="0.25">
      <c r="A8" s="8">
        <v>31</v>
      </c>
      <c r="B8" s="2" t="s">
        <v>3</v>
      </c>
      <c r="D8" s="323">
        <f>+'ER_3-stufig'!D8-'ER SF Forst'!D8-'ER SF Wasser'!D8</f>
        <v>1203110.93</v>
      </c>
      <c r="E8" s="239">
        <f>+'ER_3-stufig'!E8-'ER SF Forst'!E8-'ER SF Wasser'!E8</f>
        <v>1343330</v>
      </c>
      <c r="F8" s="239">
        <f>+'ER_3-stufig'!F8-'ER SF Forst'!F8-'ER SF Wasser'!F8</f>
        <v>1211927.94</v>
      </c>
    </row>
    <row r="9" spans="1:6" s="2" customFormat="1" ht="12.75" customHeight="1" x14ac:dyDescent="0.25">
      <c r="A9" s="8">
        <v>33</v>
      </c>
      <c r="B9" s="2" t="s">
        <v>4</v>
      </c>
      <c r="D9" s="323">
        <f>+'ER_3-stufig'!D9-'ER SF Forst'!D9-'ER SF Wasser'!D9</f>
        <v>77944.479999999996</v>
      </c>
      <c r="E9" s="239">
        <f>+'ER_3-stufig'!E9-'ER SF Forst'!E9-'ER SF Wasser'!E9</f>
        <v>92280</v>
      </c>
      <c r="F9" s="239">
        <f>+'ER_3-stufig'!F9-'ER SF Forst'!F9-'ER SF Wasser'!F9</f>
        <v>110198</v>
      </c>
    </row>
    <row r="10" spans="1:6" s="2" customFormat="1" ht="12.75" customHeight="1" x14ac:dyDescent="0.25">
      <c r="A10" s="8">
        <v>35</v>
      </c>
      <c r="B10" s="2" t="s">
        <v>6</v>
      </c>
      <c r="D10" s="323">
        <f>+'ER_3-stufig'!D10-'ER SF Forst'!D10-'ER SF Wasser'!D10</f>
        <v>353814.72</v>
      </c>
      <c r="E10" s="239">
        <f>+'ER_3-stufig'!E10-'ER SF Forst'!E10-'ER SF Wasser'!E10</f>
        <v>69240</v>
      </c>
      <c r="F10" s="239">
        <f>+'ER_3-stufig'!F10-'ER SF Forst'!F10-'ER SF Wasser'!F10</f>
        <v>653841.55000000005</v>
      </c>
    </row>
    <row r="11" spans="1:6" s="2" customFormat="1" ht="12.75" customHeight="1" x14ac:dyDescent="0.25">
      <c r="A11" s="8">
        <v>36</v>
      </c>
      <c r="B11" s="2" t="s">
        <v>7</v>
      </c>
      <c r="D11" s="323">
        <f>+'ER_3-stufig'!D11-'ER SF Forst'!D11-'ER SF Wasser'!D11</f>
        <v>887426.37000000011</v>
      </c>
      <c r="E11" s="239">
        <f>+'ER_3-stufig'!E11-'ER SF Forst'!E11-'ER SF Wasser'!E11</f>
        <v>1140520</v>
      </c>
      <c r="F11" s="239">
        <f>+'ER_3-stufig'!F11-'ER SF Forst'!F11-'ER SF Wasser'!F11</f>
        <v>830255.44</v>
      </c>
    </row>
    <row r="12" spans="1:6" s="2" customFormat="1" ht="12.75" customHeight="1" x14ac:dyDescent="0.25">
      <c r="A12" s="8">
        <v>39</v>
      </c>
      <c r="B12" s="2" t="s">
        <v>233</v>
      </c>
      <c r="D12" s="323">
        <f>+'ER_3-stufig'!D12-'ER SF Forst'!D12-'ER SF Wasser'!D12</f>
        <v>416563</v>
      </c>
      <c r="E12" s="239">
        <f>+'ER_3-stufig'!E12-'ER SF Forst'!E12-'ER SF Wasser'!E12</f>
        <v>400650</v>
      </c>
      <c r="F12" s="239">
        <f>+'ER_3-stufig'!F12-'ER SF Forst'!F12-'ER SF Wasser'!F12</f>
        <v>504420</v>
      </c>
    </row>
    <row r="13" spans="1:6" s="2" customFormat="1" ht="12.75" customHeight="1" x14ac:dyDescent="0.25">
      <c r="A13" s="19"/>
      <c r="B13" s="19" t="s">
        <v>18</v>
      </c>
      <c r="D13" s="324">
        <f>SUM(D7:D12)</f>
        <v>3313082.25</v>
      </c>
      <c r="E13" s="38">
        <f>SUM(E7:E12)</f>
        <v>3604140</v>
      </c>
      <c r="F13" s="38">
        <f>SUM(F7:F12)</f>
        <v>3803762.18</v>
      </c>
    </row>
    <row r="14" spans="1:6" s="2" customFormat="1" ht="8.25" customHeight="1" x14ac:dyDescent="0.25">
      <c r="A14" s="8"/>
      <c r="B14" s="8"/>
      <c r="D14" s="324"/>
      <c r="E14" s="38"/>
      <c r="F14" s="38"/>
    </row>
    <row r="15" spans="1:6" s="2" customFormat="1" ht="12.75" customHeight="1" x14ac:dyDescent="0.25">
      <c r="A15" s="8">
        <v>41</v>
      </c>
      <c r="B15" s="2" t="s">
        <v>10</v>
      </c>
      <c r="D15" s="323">
        <f>+'ER_3-stufig'!D15-'ER SF Forst'!D15-'ER SF Wasser'!D15</f>
        <v>130861.68</v>
      </c>
      <c r="E15" s="239">
        <f>+'ER_3-stufig'!E15-'ER SF Forst'!E15-'ER SF Wasser'!E15</f>
        <v>127500</v>
      </c>
      <c r="F15" s="239">
        <f>+'ER_3-stufig'!F15-'ER SF Forst'!F15-'ER SF Wasser'!F15</f>
        <v>121880.46</v>
      </c>
    </row>
    <row r="16" spans="1:6" s="2" customFormat="1" ht="12.75" customHeight="1" x14ac:dyDescent="0.25">
      <c r="A16" s="8">
        <v>42</v>
      </c>
      <c r="B16" s="2" t="s">
        <v>11</v>
      </c>
      <c r="D16" s="323">
        <f>+'ER_3-stufig'!D16-'ER SF Forst'!D16-'ER SF Wasser'!D16</f>
        <v>595368.49999999977</v>
      </c>
      <c r="E16" s="239">
        <f>+'ER_3-stufig'!E16-'ER SF Forst'!E16-'ER SF Wasser'!E16</f>
        <v>556700</v>
      </c>
      <c r="F16" s="239">
        <f>+'ER_3-stufig'!F16-'ER SF Forst'!F16-'ER SF Wasser'!F16</f>
        <v>603733.25</v>
      </c>
    </row>
    <row r="17" spans="1:6" s="2" customFormat="1" ht="12.75" customHeight="1" x14ac:dyDescent="0.25">
      <c r="A17" s="8">
        <v>43</v>
      </c>
      <c r="B17" s="2" t="s">
        <v>12</v>
      </c>
      <c r="D17" s="323">
        <f>+'ER_3-stufig'!D17-'ER SF Forst'!D17-'ER SF Wasser'!D17</f>
        <v>0</v>
      </c>
      <c r="E17" s="239">
        <f>+'ER_3-stufig'!E17-'ER SF Forst'!E17-'ER SF Wasser'!E17</f>
        <v>0</v>
      </c>
      <c r="F17" s="239">
        <f>+'ER_3-stufig'!F17-'ER SF Forst'!F17-'ER SF Wasser'!F17</f>
        <v>0</v>
      </c>
    </row>
    <row r="18" spans="1:6" s="2" customFormat="1" ht="12.75" customHeight="1" x14ac:dyDescent="0.25">
      <c r="A18" s="8">
        <v>45</v>
      </c>
      <c r="B18" s="2" t="s">
        <v>14</v>
      </c>
      <c r="D18" s="323">
        <f>+'ER_3-stufig'!D18-'ER SF Forst'!D18-'ER SF Wasser'!D18</f>
        <v>0</v>
      </c>
      <c r="E18" s="239">
        <f>+'ER_3-stufig'!E18-'ER SF Forst'!E18-'ER SF Wasser'!E18</f>
        <v>47780</v>
      </c>
      <c r="F18" s="239">
        <f>+'ER_3-stufig'!F18-'ER SF Forst'!F18-'ER SF Wasser'!F18</f>
        <v>0</v>
      </c>
    </row>
    <row r="19" spans="1:6" s="2" customFormat="1" ht="12.75" customHeight="1" x14ac:dyDescent="0.25">
      <c r="A19" s="8">
        <v>46</v>
      </c>
      <c r="B19" s="2" t="s">
        <v>15</v>
      </c>
      <c r="D19" s="323">
        <f>+'ER_3-stufig'!D19-'ER SF Forst'!D19-'ER SF Wasser'!D19</f>
        <v>2787429.1999999997</v>
      </c>
      <c r="E19" s="239">
        <f>+'ER_3-stufig'!E19-'ER SF Forst'!E19-'ER SF Wasser'!E19</f>
        <v>2903300</v>
      </c>
      <c r="F19" s="239">
        <f>+'ER_3-stufig'!F19-'ER SF Forst'!F19-'ER SF Wasser'!F19</f>
        <v>2915991.6</v>
      </c>
    </row>
    <row r="20" spans="1:6" s="2" customFormat="1" ht="12.75" customHeight="1" x14ac:dyDescent="0.25">
      <c r="A20" s="8">
        <v>49</v>
      </c>
      <c r="B20" s="2" t="s">
        <v>233</v>
      </c>
      <c r="D20" s="323">
        <f>+'ER_3-stufig'!D20-'ER SF Forst'!D20-'ER SF Wasser'!D20</f>
        <v>354786</v>
      </c>
      <c r="E20" s="239">
        <f>+'ER_3-stufig'!E20-'ER SF Forst'!E20-'ER SF Wasser'!E20</f>
        <v>358450</v>
      </c>
      <c r="F20" s="239">
        <f>+'ER_3-stufig'!F20-'ER SF Forst'!F20-'ER SF Wasser'!F20</f>
        <v>389464</v>
      </c>
    </row>
    <row r="21" spans="1:6" s="2" customFormat="1" ht="12.75" customHeight="1" x14ac:dyDescent="0.25">
      <c r="A21" s="19"/>
      <c r="B21" s="19" t="s">
        <v>19</v>
      </c>
      <c r="D21" s="324">
        <f>SUM(D15:D20)</f>
        <v>3868445.3799999994</v>
      </c>
      <c r="E21" s="38">
        <f>SUM(E15:E20)</f>
        <v>3993730</v>
      </c>
      <c r="F21" s="38">
        <f>SUM(F15:F20)</f>
        <v>4031069.31</v>
      </c>
    </row>
    <row r="22" spans="1:6" s="2" customFormat="1" ht="9" customHeight="1" x14ac:dyDescent="0.25">
      <c r="A22" s="19"/>
      <c r="B22" s="19"/>
      <c r="D22" s="324"/>
      <c r="E22" s="38"/>
      <c r="F22" s="38"/>
    </row>
    <row r="23" spans="1:6" s="62" customFormat="1" ht="21" customHeight="1" x14ac:dyDescent="0.25">
      <c r="A23" s="59"/>
      <c r="B23" s="60" t="s">
        <v>20</v>
      </c>
      <c r="C23" s="61"/>
      <c r="D23" s="325">
        <f>D21-D13</f>
        <v>555363.12999999942</v>
      </c>
      <c r="E23" s="37">
        <f>E21-E13</f>
        <v>389590</v>
      </c>
      <c r="F23" s="37">
        <f>F21-F13</f>
        <v>227307.12999999989</v>
      </c>
    </row>
    <row r="24" spans="1:6" s="3" customFormat="1" ht="9" customHeight="1" x14ac:dyDescent="0.25">
      <c r="A24" s="8"/>
      <c r="B24" s="8"/>
      <c r="D24" s="324"/>
      <c r="E24" s="38"/>
      <c r="F24" s="38"/>
    </row>
    <row r="25" spans="1:6" s="2" customFormat="1" ht="12.75" customHeight="1" x14ac:dyDescent="0.25">
      <c r="A25" s="8">
        <v>34</v>
      </c>
      <c r="B25" s="2" t="s">
        <v>5</v>
      </c>
      <c r="D25" s="323">
        <f>+'ER_3-stufig'!D25-'ER SF Forst'!D25-'ER SF Wasser'!D25</f>
        <v>45947.75</v>
      </c>
      <c r="E25" s="239">
        <f>+'ER_3-stufig'!E25-'ER SF Forst'!E25-'ER SF Wasser'!E25</f>
        <v>68560</v>
      </c>
      <c r="F25" s="239">
        <f>+'ER_3-stufig'!F25-'ER SF Forst'!F25-'ER SF Wasser'!F25</f>
        <v>85837.69</v>
      </c>
    </row>
    <row r="26" spans="1:6" s="2" customFormat="1" ht="12.75" customHeight="1" x14ac:dyDescent="0.25">
      <c r="A26" s="8">
        <v>44</v>
      </c>
      <c r="B26" s="2" t="s">
        <v>13</v>
      </c>
      <c r="D26" s="323">
        <f>+'ER_3-stufig'!D26-'ER SF Forst'!D26-'ER SF Wasser'!D26</f>
        <v>375508.55</v>
      </c>
      <c r="E26" s="239">
        <f>+'ER_3-stufig'!E26-'ER SF Forst'!E26-'ER SF Wasser'!E26</f>
        <v>625610</v>
      </c>
      <c r="F26" s="239">
        <f>+'ER_3-stufig'!F26-'ER SF Forst'!F26-'ER SF Wasser'!F26</f>
        <v>857202.6</v>
      </c>
    </row>
    <row r="27" spans="1:6" s="2" customFormat="1" ht="12.75" customHeight="1" x14ac:dyDescent="0.25">
      <c r="A27" s="8"/>
      <c r="B27" s="19" t="s">
        <v>21</v>
      </c>
      <c r="D27" s="324">
        <f>D26-D25</f>
        <v>329560.8</v>
      </c>
      <c r="E27" s="38">
        <f>E26-E25</f>
        <v>557050</v>
      </c>
      <c r="F27" s="38">
        <f>F26-F25</f>
        <v>771364.90999999992</v>
      </c>
    </row>
    <row r="28" spans="1:6" s="2" customFormat="1" ht="9" customHeight="1" x14ac:dyDescent="0.25">
      <c r="A28" s="8"/>
      <c r="B28" s="8"/>
      <c r="D28" s="324"/>
      <c r="E28" s="38"/>
      <c r="F28" s="38"/>
    </row>
    <row r="29" spans="1:6" s="62" customFormat="1" ht="21" customHeight="1" x14ac:dyDescent="0.25">
      <c r="A29" s="59"/>
      <c r="B29" s="60" t="s">
        <v>25</v>
      </c>
      <c r="C29" s="61"/>
      <c r="D29" s="325">
        <f>D23+D27</f>
        <v>884923.92999999947</v>
      </c>
      <c r="E29" s="37">
        <f>E23+E27</f>
        <v>946640</v>
      </c>
      <c r="F29" s="37">
        <f>F23+F27</f>
        <v>998672.0399999998</v>
      </c>
    </row>
    <row r="30" spans="1:6" s="3" customFormat="1" ht="9" customHeight="1" x14ac:dyDescent="0.25">
      <c r="A30" s="8"/>
      <c r="B30" s="8"/>
      <c r="D30" s="324"/>
      <c r="E30" s="38"/>
      <c r="F30" s="38"/>
    </row>
    <row r="31" spans="1:6" s="2" customFormat="1" ht="12.75" customHeight="1" x14ac:dyDescent="0.25">
      <c r="A31" s="8">
        <v>38</v>
      </c>
      <c r="B31" s="2" t="s">
        <v>8</v>
      </c>
      <c r="D31" s="323">
        <f>+'ER_3-stufig'!D31-'ER SF Forst'!D31-'ER SF Wasser'!D31</f>
        <v>147819</v>
      </c>
      <c r="E31" s="239">
        <f>+'ER_3-stufig'!E31-'ER SF Forst'!E31-'ER SF Wasser'!E31</f>
        <v>0</v>
      </c>
      <c r="F31" s="239">
        <f>+'ER_3-stufig'!F31-'ER SF Forst'!F31-'ER SF Wasser'!F31</f>
        <v>1212920.79</v>
      </c>
    </row>
    <row r="32" spans="1:6" s="2" customFormat="1" ht="12.75" customHeight="1" x14ac:dyDescent="0.25">
      <c r="A32" s="8">
        <v>48</v>
      </c>
      <c r="B32" s="2" t="s">
        <v>16</v>
      </c>
      <c r="D32" s="323">
        <f>+'ER_3-stufig'!D32-'ER SF Forst'!D32-'ER SF Wasser'!D32</f>
        <v>0</v>
      </c>
      <c r="E32" s="239">
        <f>+'ER_3-stufig'!E32-'ER SF Forst'!E32-'ER SF Wasser'!E32</f>
        <v>0</v>
      </c>
      <c r="F32" s="239">
        <f>+'ER_3-stufig'!F32-'ER SF Forst'!F32-'ER SF Wasser'!F32</f>
        <v>500000</v>
      </c>
    </row>
    <row r="33" spans="1:6" s="2" customFormat="1" ht="12.75" customHeight="1" x14ac:dyDescent="0.25">
      <c r="A33" s="19"/>
      <c r="B33" s="19" t="s">
        <v>22</v>
      </c>
      <c r="D33" s="324">
        <f>D32-D31</f>
        <v>-147819</v>
      </c>
      <c r="E33" s="38">
        <f>E32-E31</f>
        <v>0</v>
      </c>
      <c r="F33" s="38">
        <f>F32-F31</f>
        <v>-712920.79</v>
      </c>
    </row>
    <row r="34" spans="1:6" s="2" customFormat="1" ht="9" customHeight="1" x14ac:dyDescent="0.25">
      <c r="A34" s="8"/>
      <c r="B34" s="8"/>
      <c r="D34" s="324"/>
      <c r="E34" s="38"/>
      <c r="F34" s="38"/>
    </row>
    <row r="35" spans="1:6" s="62" customFormat="1" ht="21" customHeight="1" x14ac:dyDescent="0.25">
      <c r="A35" s="59"/>
      <c r="B35" s="60" t="s">
        <v>23</v>
      </c>
      <c r="C35" s="65" t="s">
        <v>95</v>
      </c>
      <c r="D35" s="325">
        <f>D29+D33</f>
        <v>737104.92999999947</v>
      </c>
      <c r="E35" s="37">
        <f>E29+E33</f>
        <v>946640</v>
      </c>
      <c r="F35" s="37">
        <f>F29+F33</f>
        <v>285751.24999999977</v>
      </c>
    </row>
    <row r="36" spans="1:6" s="66" customFormat="1" ht="10.199999999999999" x14ac:dyDescent="0.2">
      <c r="A36" s="67"/>
      <c r="B36" s="67"/>
      <c r="C36" s="71"/>
      <c r="D36" s="194"/>
      <c r="E36" s="73"/>
      <c r="F36" s="72"/>
    </row>
    <row r="37" spans="1:6" s="2" customFormat="1" ht="12.75" customHeight="1" x14ac:dyDescent="0.25">
      <c r="A37" s="8"/>
      <c r="B37" s="8"/>
      <c r="C37" s="1"/>
      <c r="D37" s="4"/>
      <c r="E37" s="3"/>
      <c r="F37" s="3"/>
    </row>
    <row r="38" spans="1:6" s="2" customFormat="1" ht="12.75" customHeight="1" x14ac:dyDescent="0.25">
      <c r="A38" s="8"/>
      <c r="B38" s="8"/>
      <c r="C38" s="1"/>
      <c r="D38" s="4"/>
      <c r="E38" s="3"/>
      <c r="F38"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111"/>
  <sheetViews>
    <sheetView showGridLines="0" zoomScaleNormal="100" workbookViewId="0">
      <selection activeCell="G4" sqref="G4:H4"/>
    </sheetView>
  </sheetViews>
  <sheetFormatPr baseColWidth="10" defaultColWidth="11" defaultRowHeight="13.8" x14ac:dyDescent="0.25"/>
  <cols>
    <col min="1" max="1" width="7.69921875" style="39" customWidth="1"/>
    <col min="2" max="2" width="47" style="39" customWidth="1"/>
    <col min="3" max="8" width="11.59765625" style="48" customWidth="1"/>
    <col min="9" max="10" width="11" style="317"/>
    <col min="11" max="16384" width="11" style="39"/>
  </cols>
  <sheetData>
    <row r="1" spans="1:8" s="44" customFormat="1" ht="17.399999999999999" x14ac:dyDescent="0.3">
      <c r="A1" s="318" t="s">
        <v>24</v>
      </c>
      <c r="B1" s="43"/>
      <c r="C1" s="69"/>
      <c r="D1" s="69"/>
      <c r="E1" s="69"/>
      <c r="F1" s="69"/>
      <c r="G1" s="41"/>
      <c r="H1" s="41"/>
    </row>
    <row r="2" spans="1:8" s="44" customFormat="1" ht="13.2" x14ac:dyDescent="0.25">
      <c r="A2" s="43"/>
      <c r="B2" s="43"/>
      <c r="C2" s="69"/>
      <c r="D2" s="69"/>
      <c r="E2" s="69"/>
      <c r="F2" s="69"/>
      <c r="G2" s="41"/>
      <c r="H2" s="41"/>
    </row>
    <row r="3" spans="1:8" s="44" customFormat="1" ht="13.2" x14ac:dyDescent="0.25">
      <c r="A3" s="43"/>
      <c r="B3" s="43"/>
      <c r="C3" s="69"/>
      <c r="D3" s="69"/>
      <c r="E3" s="69"/>
      <c r="F3" s="69"/>
      <c r="G3" s="41"/>
      <c r="H3" s="41"/>
    </row>
    <row r="4" spans="1:8" s="54" customFormat="1" ht="13.2" x14ac:dyDescent="0.25">
      <c r="A4" s="656" t="s">
        <v>96</v>
      </c>
      <c r="B4" s="656"/>
      <c r="C4" s="672" t="s">
        <v>539</v>
      </c>
      <c r="D4" s="672"/>
      <c r="E4" s="671" t="s">
        <v>508</v>
      </c>
      <c r="F4" s="671"/>
      <c r="G4" s="670" t="s">
        <v>540</v>
      </c>
      <c r="H4" s="670"/>
    </row>
    <row r="5" spans="1:8" s="54" customFormat="1" ht="13.2" x14ac:dyDescent="0.25">
      <c r="A5" s="657"/>
      <c r="B5" s="657"/>
      <c r="C5" s="326" t="s">
        <v>40</v>
      </c>
      <c r="D5" s="326" t="s">
        <v>41</v>
      </c>
      <c r="E5" s="75" t="s">
        <v>40</v>
      </c>
      <c r="F5" s="75" t="s">
        <v>41</v>
      </c>
      <c r="G5" s="74" t="s">
        <v>40</v>
      </c>
      <c r="H5" s="74" t="s">
        <v>41</v>
      </c>
    </row>
    <row r="6" spans="1:8" s="44" customFormat="1" ht="13.2" x14ac:dyDescent="0.25">
      <c r="A6" s="42"/>
      <c r="B6" s="42"/>
      <c r="C6" s="321"/>
      <c r="D6" s="321"/>
      <c r="E6" s="64"/>
      <c r="F6" s="64"/>
      <c r="G6" s="68"/>
      <c r="H6" s="68"/>
    </row>
    <row r="7" spans="1:8" s="2" customFormat="1" ht="13.2" x14ac:dyDescent="0.25">
      <c r="A7" s="34">
        <v>0</v>
      </c>
      <c r="B7" s="35" t="s">
        <v>39</v>
      </c>
      <c r="C7" s="327">
        <v>250000</v>
      </c>
      <c r="D7" s="327">
        <v>10000</v>
      </c>
      <c r="E7" s="36">
        <v>250000</v>
      </c>
      <c r="F7" s="36">
        <v>12000</v>
      </c>
      <c r="G7" s="36">
        <v>242000</v>
      </c>
      <c r="H7" s="36">
        <v>9000</v>
      </c>
    </row>
    <row r="8" spans="1:8" s="2" customFormat="1" ht="13.2" x14ac:dyDescent="0.25">
      <c r="A8" s="34"/>
      <c r="B8" s="35" t="s">
        <v>239</v>
      </c>
      <c r="C8" s="327"/>
      <c r="D8" s="327">
        <f>+C7-D7</f>
        <v>240000</v>
      </c>
      <c r="E8" s="36"/>
      <c r="F8" s="36">
        <f>+E7-F7</f>
        <v>238000</v>
      </c>
      <c r="G8" s="36"/>
      <c r="H8" s="36">
        <f>+G7-H7</f>
        <v>233000</v>
      </c>
    </row>
    <row r="9" spans="1:8" s="2" customFormat="1" ht="13.2" x14ac:dyDescent="0.25">
      <c r="A9" s="34"/>
      <c r="B9" s="35"/>
      <c r="C9" s="327"/>
      <c r="D9" s="327"/>
      <c r="E9" s="36"/>
      <c r="F9" s="36"/>
      <c r="G9" s="36"/>
      <c r="H9" s="36"/>
    </row>
    <row r="10" spans="1:8" s="2" customFormat="1" ht="13.2" x14ac:dyDescent="0.25">
      <c r="A10" s="300" t="s">
        <v>504</v>
      </c>
      <c r="B10" s="35" t="s">
        <v>505</v>
      </c>
      <c r="C10" s="327">
        <v>96500</v>
      </c>
      <c r="D10" s="327">
        <v>1500</v>
      </c>
      <c r="E10" s="36"/>
      <c r="F10" s="36"/>
      <c r="G10" s="36"/>
      <c r="H10" s="36"/>
    </row>
    <row r="11" spans="1:8" s="2" customFormat="1" ht="13.2" x14ac:dyDescent="0.25">
      <c r="A11" s="300"/>
      <c r="B11" s="35" t="s">
        <v>507</v>
      </c>
      <c r="C11" s="327"/>
      <c r="D11" s="327">
        <v>95000</v>
      </c>
      <c r="E11" s="36"/>
      <c r="F11" s="36"/>
      <c r="G11" s="36"/>
      <c r="H11" s="36"/>
    </row>
    <row r="12" spans="1:8" s="2" customFormat="1" ht="13.2" x14ac:dyDescent="0.25">
      <c r="A12" s="34"/>
      <c r="B12" s="76"/>
      <c r="C12" s="327"/>
      <c r="D12" s="327"/>
      <c r="E12" s="36"/>
      <c r="F12" s="36"/>
      <c r="G12" s="36"/>
      <c r="H12" s="36"/>
    </row>
    <row r="13" spans="1:8" s="2" customFormat="1" ht="13.2" x14ac:dyDescent="0.25">
      <c r="A13" s="300" t="s">
        <v>320</v>
      </c>
      <c r="B13" s="35" t="s">
        <v>321</v>
      </c>
      <c r="C13" s="327">
        <f>SUM(C16:C32)</f>
        <v>96500</v>
      </c>
      <c r="D13" s="327">
        <f>SUM(D16:D33)</f>
        <v>1500</v>
      </c>
      <c r="E13" s="36">
        <f>SUM(E16:E32)</f>
        <v>96500</v>
      </c>
      <c r="F13" s="36">
        <f>SUM(F16:F33)</f>
        <v>1500</v>
      </c>
      <c r="G13" s="36">
        <f>SUM(G16:G32)</f>
        <v>94880</v>
      </c>
      <c r="H13" s="36">
        <f>SUM(H16:H33)</f>
        <v>1600</v>
      </c>
    </row>
    <row r="14" spans="1:8" s="2" customFormat="1" ht="13.2" x14ac:dyDescent="0.25">
      <c r="A14" s="300"/>
      <c r="B14" s="35" t="s">
        <v>239</v>
      </c>
      <c r="C14" s="327"/>
      <c r="D14" s="327">
        <f>+C13-D13</f>
        <v>95000</v>
      </c>
      <c r="E14" s="36"/>
      <c r="F14" s="36">
        <f>+E13-F13</f>
        <v>95000</v>
      </c>
      <c r="G14" s="36"/>
      <c r="H14" s="36">
        <f>+G13-H13</f>
        <v>93280</v>
      </c>
    </row>
    <row r="15" spans="1:8" s="2" customFormat="1" ht="13.2" x14ac:dyDescent="0.25">
      <c r="A15" s="34"/>
      <c r="B15" s="35"/>
      <c r="C15" s="327"/>
      <c r="D15" s="327"/>
      <c r="E15" s="36"/>
      <c r="F15" s="36"/>
      <c r="G15" s="36"/>
      <c r="H15" s="36"/>
    </row>
    <row r="16" spans="1:8" s="2" customFormat="1" ht="13.2" x14ac:dyDescent="0.25">
      <c r="A16" s="34" t="s">
        <v>56</v>
      </c>
      <c r="B16" s="238" t="s">
        <v>302</v>
      </c>
      <c r="C16" s="327">
        <v>5000</v>
      </c>
      <c r="D16" s="327"/>
      <c r="E16" s="275">
        <v>5000</v>
      </c>
      <c r="F16" s="36"/>
      <c r="G16" s="36">
        <v>4850</v>
      </c>
      <c r="H16" s="36"/>
    </row>
    <row r="17" spans="1:8" s="2" customFormat="1" ht="13.2" x14ac:dyDescent="0.25">
      <c r="A17" s="34" t="s">
        <v>57</v>
      </c>
      <c r="B17" s="238" t="s">
        <v>42</v>
      </c>
      <c r="C17" s="327">
        <v>3000</v>
      </c>
      <c r="D17" s="327"/>
      <c r="E17" s="275">
        <v>3000</v>
      </c>
      <c r="F17" s="36"/>
      <c r="G17" s="36">
        <v>3120</v>
      </c>
      <c r="H17" s="36"/>
    </row>
    <row r="18" spans="1:8" s="2" customFormat="1" ht="13.2" x14ac:dyDescent="0.25">
      <c r="A18" s="34" t="s">
        <v>58</v>
      </c>
      <c r="B18" s="238" t="s">
        <v>43</v>
      </c>
      <c r="C18" s="327">
        <v>600</v>
      </c>
      <c r="D18" s="327"/>
      <c r="E18" s="275">
        <v>600</v>
      </c>
      <c r="F18" s="36"/>
      <c r="G18" s="36">
        <v>660</v>
      </c>
      <c r="H18" s="36"/>
    </row>
    <row r="19" spans="1:8" s="2" customFormat="1" ht="13.2" x14ac:dyDescent="0.25">
      <c r="A19" s="34" t="s">
        <v>59</v>
      </c>
      <c r="B19" s="238" t="s">
        <v>303</v>
      </c>
      <c r="C19" s="327">
        <v>500</v>
      </c>
      <c r="D19" s="327"/>
      <c r="E19" s="275">
        <v>500</v>
      </c>
      <c r="F19" s="36"/>
      <c r="G19" s="36">
        <v>480</v>
      </c>
      <c r="H19" s="36"/>
    </row>
    <row r="20" spans="1:8" s="3" customFormat="1" ht="13.2" x14ac:dyDescent="0.25">
      <c r="A20" s="34" t="s">
        <v>60</v>
      </c>
      <c r="B20" s="238" t="s">
        <v>44</v>
      </c>
      <c r="C20" s="328">
        <v>3500</v>
      </c>
      <c r="D20" s="327"/>
      <c r="E20" s="276">
        <v>3500</v>
      </c>
      <c r="F20" s="36"/>
      <c r="G20" s="36">
        <v>3200</v>
      </c>
      <c r="H20" s="36"/>
    </row>
    <row r="21" spans="1:8" x14ac:dyDescent="0.25">
      <c r="A21" s="39" t="s">
        <v>61</v>
      </c>
      <c r="B21" s="44" t="s">
        <v>45</v>
      </c>
      <c r="C21" s="327">
        <v>6800</v>
      </c>
      <c r="D21" s="346"/>
      <c r="E21" s="275">
        <v>6800</v>
      </c>
      <c r="F21" s="77"/>
      <c r="G21" s="77">
        <v>9900</v>
      </c>
      <c r="H21" s="77"/>
    </row>
    <row r="22" spans="1:8" x14ac:dyDescent="0.25">
      <c r="A22" s="39" t="s">
        <v>62</v>
      </c>
      <c r="B22" s="44" t="s">
        <v>46</v>
      </c>
      <c r="C22" s="346">
        <v>4500</v>
      </c>
      <c r="D22" s="346"/>
      <c r="E22" s="195">
        <v>4500</v>
      </c>
      <c r="F22" s="77"/>
      <c r="G22" s="77">
        <v>5600</v>
      </c>
      <c r="H22" s="77"/>
    </row>
    <row r="23" spans="1:8" x14ac:dyDescent="0.25">
      <c r="A23" s="39" t="s">
        <v>63</v>
      </c>
      <c r="B23" s="44" t="s">
        <v>47</v>
      </c>
      <c r="C23" s="346">
        <v>6000</v>
      </c>
      <c r="D23" s="346"/>
      <c r="E23" s="195">
        <v>6000</v>
      </c>
      <c r="F23" s="77"/>
      <c r="G23" s="77">
        <v>5540</v>
      </c>
      <c r="H23" s="77"/>
    </row>
    <row r="24" spans="1:8" x14ac:dyDescent="0.25">
      <c r="A24" s="39" t="s">
        <v>64</v>
      </c>
      <c r="B24" s="44" t="s">
        <v>48</v>
      </c>
      <c r="C24" s="346">
        <v>0</v>
      </c>
      <c r="D24" s="346"/>
      <c r="E24" s="195">
        <v>0</v>
      </c>
      <c r="F24" s="77"/>
      <c r="G24" s="77">
        <v>250</v>
      </c>
      <c r="H24" s="77"/>
    </row>
    <row r="25" spans="1:8" x14ac:dyDescent="0.25">
      <c r="A25" s="39" t="s">
        <v>65</v>
      </c>
      <c r="B25" s="44" t="s">
        <v>49</v>
      </c>
      <c r="C25" s="346">
        <v>11000</v>
      </c>
      <c r="D25" s="346"/>
      <c r="E25" s="195">
        <v>11000</v>
      </c>
      <c r="F25" s="77"/>
      <c r="G25" s="77">
        <v>10880</v>
      </c>
      <c r="H25" s="77"/>
    </row>
    <row r="26" spans="1:8" x14ac:dyDescent="0.25">
      <c r="A26" s="39" t="s">
        <v>66</v>
      </c>
      <c r="B26" s="44" t="s">
        <v>50</v>
      </c>
      <c r="C26" s="346">
        <v>1500</v>
      </c>
      <c r="D26" s="346"/>
      <c r="E26" s="195">
        <v>1500</v>
      </c>
      <c r="F26" s="77"/>
      <c r="G26" s="77">
        <v>1500</v>
      </c>
      <c r="H26" s="77"/>
    </row>
    <row r="27" spans="1:8" x14ac:dyDescent="0.25">
      <c r="A27" s="39" t="s">
        <v>67</v>
      </c>
      <c r="B27" s="44" t="s">
        <v>81</v>
      </c>
      <c r="C27" s="346">
        <v>2500</v>
      </c>
      <c r="D27" s="346"/>
      <c r="E27" s="195">
        <v>2500</v>
      </c>
      <c r="F27" s="77"/>
      <c r="G27" s="77">
        <v>2500</v>
      </c>
      <c r="H27" s="77"/>
    </row>
    <row r="28" spans="1:8" x14ac:dyDescent="0.25">
      <c r="A28" s="39" t="s">
        <v>68</v>
      </c>
      <c r="B28" s="44" t="s">
        <v>51</v>
      </c>
      <c r="C28" s="346">
        <v>15000</v>
      </c>
      <c r="D28" s="346"/>
      <c r="E28" s="195">
        <v>15000</v>
      </c>
      <c r="F28" s="77"/>
      <c r="G28" s="77">
        <v>15200</v>
      </c>
      <c r="H28" s="77"/>
    </row>
    <row r="29" spans="1:8" x14ac:dyDescent="0.25">
      <c r="A29" s="39" t="s">
        <v>69</v>
      </c>
      <c r="B29" s="44" t="s">
        <v>52</v>
      </c>
      <c r="C29" s="346">
        <v>18000</v>
      </c>
      <c r="D29" s="346"/>
      <c r="E29" s="195">
        <v>18000</v>
      </c>
      <c r="F29" s="77"/>
      <c r="G29" s="77">
        <v>16000</v>
      </c>
      <c r="H29" s="77"/>
    </row>
    <row r="30" spans="1:8" x14ac:dyDescent="0.25">
      <c r="A30" s="39" t="s">
        <v>70</v>
      </c>
      <c r="B30" s="44" t="s">
        <v>53</v>
      </c>
      <c r="C30" s="346">
        <v>9000</v>
      </c>
      <c r="D30" s="346"/>
      <c r="E30" s="195">
        <v>9000</v>
      </c>
      <c r="F30" s="77"/>
      <c r="G30" s="77">
        <v>9000</v>
      </c>
      <c r="H30" s="77"/>
    </row>
    <row r="31" spans="1:8" x14ac:dyDescent="0.25">
      <c r="A31" s="39" t="s">
        <v>71</v>
      </c>
      <c r="B31" s="44" t="s">
        <v>54</v>
      </c>
      <c r="C31" s="346">
        <v>7000</v>
      </c>
      <c r="D31" s="346"/>
      <c r="E31" s="195">
        <v>7000</v>
      </c>
      <c r="F31" s="77"/>
      <c r="G31" s="77">
        <v>6200</v>
      </c>
      <c r="H31" s="77"/>
    </row>
    <row r="32" spans="1:8" x14ac:dyDescent="0.25">
      <c r="A32" s="39" t="s">
        <v>72</v>
      </c>
      <c r="B32" s="44" t="s">
        <v>55</v>
      </c>
      <c r="C32" s="346">
        <v>2600</v>
      </c>
      <c r="D32" s="346"/>
      <c r="E32" s="195">
        <v>2600</v>
      </c>
      <c r="F32" s="77"/>
      <c r="G32" s="77">
        <v>0</v>
      </c>
      <c r="H32" s="77"/>
    </row>
    <row r="33" spans="1:8" x14ac:dyDescent="0.25">
      <c r="A33" s="39" t="s">
        <v>73</v>
      </c>
      <c r="B33" s="44" t="s">
        <v>304</v>
      </c>
      <c r="C33" s="346"/>
      <c r="D33" s="346">
        <v>1500</v>
      </c>
      <c r="E33" s="77"/>
      <c r="F33" s="77">
        <v>1500</v>
      </c>
      <c r="G33" s="77"/>
      <c r="H33" s="77">
        <v>1600</v>
      </c>
    </row>
    <row r="34" spans="1:8" x14ac:dyDescent="0.25">
      <c r="C34" s="346"/>
      <c r="D34" s="346"/>
      <c r="E34" s="77"/>
      <c r="F34" s="77"/>
      <c r="G34" s="77"/>
      <c r="H34" s="77"/>
    </row>
    <row r="35" spans="1:8" x14ac:dyDescent="0.25">
      <c r="A35" s="300" t="s">
        <v>322</v>
      </c>
      <c r="B35" s="35" t="s">
        <v>404</v>
      </c>
      <c r="C35" s="327">
        <f>SUM(C38:C54)</f>
        <v>0</v>
      </c>
      <c r="D35" s="327">
        <f>SUM(D38:D55)</f>
        <v>0</v>
      </c>
      <c r="E35" s="36">
        <f>SUM(E38:E54)</f>
        <v>0</v>
      </c>
      <c r="F35" s="36">
        <f>SUM(F38:F55)</f>
        <v>0</v>
      </c>
      <c r="G35" s="36">
        <f>SUM(G38:G54)</f>
        <v>0</v>
      </c>
      <c r="H35" s="36">
        <f>SUM(H38:H55)</f>
        <v>0</v>
      </c>
    </row>
    <row r="36" spans="1:8" x14ac:dyDescent="0.25">
      <c r="A36" s="34"/>
      <c r="B36" s="35" t="s">
        <v>239</v>
      </c>
      <c r="C36" s="327"/>
      <c r="D36" s="327">
        <f>+C35-D35</f>
        <v>0</v>
      </c>
      <c r="E36" s="36"/>
      <c r="F36" s="36">
        <f>+E35-F35</f>
        <v>0</v>
      </c>
      <c r="G36" s="36"/>
      <c r="H36" s="36">
        <f>+G35-H35</f>
        <v>0</v>
      </c>
    </row>
    <row r="37" spans="1:8" x14ac:dyDescent="0.25">
      <c r="C37" s="77"/>
      <c r="D37" s="77"/>
      <c r="E37" s="77"/>
      <c r="F37" s="77"/>
      <c r="G37" s="77"/>
      <c r="H37" s="77"/>
    </row>
    <row r="38" spans="1:8" x14ac:dyDescent="0.25">
      <c r="C38" s="77"/>
      <c r="D38" s="77"/>
      <c r="E38" s="77"/>
      <c r="F38" s="77"/>
      <c r="G38" s="77"/>
      <c r="H38" s="77"/>
    </row>
    <row r="39" spans="1:8" x14ac:dyDescent="0.25">
      <c r="C39" s="77"/>
      <c r="D39" s="77"/>
      <c r="E39" s="77"/>
      <c r="F39" s="77"/>
      <c r="G39" s="77"/>
      <c r="H39" s="77"/>
    </row>
    <row r="40" spans="1:8" x14ac:dyDescent="0.25">
      <c r="C40" s="77"/>
      <c r="D40" s="77"/>
      <c r="E40" s="77"/>
      <c r="F40" s="77"/>
      <c r="G40" s="77"/>
      <c r="H40" s="77"/>
    </row>
    <row r="41" spans="1:8" x14ac:dyDescent="0.25">
      <c r="C41" s="77"/>
      <c r="D41" s="77"/>
      <c r="E41" s="77"/>
      <c r="F41" s="77"/>
      <c r="G41" s="77"/>
      <c r="H41" s="77"/>
    </row>
    <row r="42" spans="1:8" x14ac:dyDescent="0.25">
      <c r="C42" s="77"/>
      <c r="D42" s="77"/>
      <c r="E42" s="77"/>
      <c r="F42" s="77"/>
      <c r="G42" s="77"/>
      <c r="H42" s="77"/>
    </row>
    <row r="43" spans="1:8" x14ac:dyDescent="0.25">
      <c r="C43" s="77"/>
      <c r="D43" s="77"/>
      <c r="E43" s="77"/>
      <c r="F43" s="77"/>
      <c r="G43" s="77"/>
      <c r="H43" s="77"/>
    </row>
    <row r="44" spans="1:8" x14ac:dyDescent="0.25">
      <c r="C44" s="77"/>
      <c r="D44" s="77"/>
      <c r="E44" s="77"/>
      <c r="F44" s="77"/>
      <c r="G44" s="77"/>
      <c r="H44" s="77"/>
    </row>
    <row r="45" spans="1:8" x14ac:dyDescent="0.25">
      <c r="C45" s="77"/>
      <c r="D45" s="77"/>
      <c r="E45" s="77"/>
      <c r="F45" s="77"/>
      <c r="G45" s="77"/>
      <c r="H45" s="77"/>
    </row>
    <row r="46" spans="1:8" x14ac:dyDescent="0.25">
      <c r="C46" s="77"/>
      <c r="D46" s="77"/>
      <c r="E46" s="77"/>
      <c r="F46" s="77"/>
      <c r="G46" s="77"/>
      <c r="H46" s="77"/>
    </row>
    <row r="47" spans="1:8" x14ac:dyDescent="0.25">
      <c r="C47" s="77"/>
      <c r="D47" s="77"/>
      <c r="E47" s="77"/>
      <c r="F47" s="77"/>
      <c r="G47" s="77"/>
      <c r="H47" s="77"/>
    </row>
    <row r="48" spans="1:8" x14ac:dyDescent="0.25">
      <c r="C48" s="77"/>
      <c r="D48" s="77"/>
      <c r="E48" s="77"/>
      <c r="F48" s="77"/>
      <c r="G48" s="77"/>
      <c r="H48" s="77"/>
    </row>
    <row r="49" spans="3:8" x14ac:dyDescent="0.25">
      <c r="C49" s="77"/>
      <c r="D49" s="77"/>
      <c r="E49" s="77"/>
      <c r="F49" s="77"/>
      <c r="G49" s="77"/>
      <c r="H49" s="77"/>
    </row>
    <row r="50" spans="3:8" x14ac:dyDescent="0.25">
      <c r="C50" s="77"/>
      <c r="D50" s="77"/>
      <c r="E50" s="77"/>
      <c r="F50" s="77"/>
      <c r="G50" s="77"/>
      <c r="H50" s="77"/>
    </row>
    <row r="51" spans="3:8" x14ac:dyDescent="0.25">
      <c r="C51" s="77"/>
      <c r="D51" s="77"/>
      <c r="E51" s="77"/>
      <c r="F51" s="77"/>
      <c r="G51" s="77"/>
      <c r="H51" s="77"/>
    </row>
    <row r="52" spans="3:8" x14ac:dyDescent="0.25">
      <c r="C52" s="77"/>
      <c r="D52" s="77"/>
      <c r="E52" s="77"/>
      <c r="F52" s="77"/>
      <c r="G52" s="77"/>
      <c r="H52" s="77"/>
    </row>
    <row r="53" spans="3:8" x14ac:dyDescent="0.25">
      <c r="C53" s="77"/>
      <c r="D53" s="77"/>
      <c r="E53" s="77"/>
      <c r="F53" s="77"/>
      <c r="G53" s="77"/>
      <c r="H53" s="77"/>
    </row>
    <row r="54" spans="3:8" x14ac:dyDescent="0.25">
      <c r="C54" s="77"/>
      <c r="D54" s="77"/>
      <c r="E54" s="77"/>
      <c r="F54" s="77"/>
      <c r="G54" s="77"/>
      <c r="H54" s="77"/>
    </row>
    <row r="55" spans="3:8" x14ac:dyDescent="0.25">
      <c r="C55" s="77"/>
      <c r="D55" s="77"/>
      <c r="E55" s="77"/>
      <c r="F55" s="77"/>
      <c r="G55" s="77"/>
      <c r="H55" s="77"/>
    </row>
    <row r="56" spans="3:8" x14ac:dyDescent="0.25">
      <c r="C56" s="77"/>
      <c r="D56" s="77"/>
      <c r="E56" s="77"/>
      <c r="F56" s="77"/>
      <c r="G56" s="77"/>
      <c r="H56" s="77"/>
    </row>
    <row r="57" spans="3:8" x14ac:dyDescent="0.25">
      <c r="C57" s="77"/>
      <c r="D57" s="77"/>
      <c r="E57" s="77"/>
      <c r="F57" s="77"/>
      <c r="G57" s="77"/>
      <c r="H57" s="77"/>
    </row>
    <row r="58" spans="3:8" x14ac:dyDescent="0.25">
      <c r="C58" s="77"/>
      <c r="D58" s="77"/>
      <c r="E58" s="77"/>
      <c r="F58" s="77"/>
      <c r="G58" s="77"/>
      <c r="H58" s="77"/>
    </row>
    <row r="59" spans="3:8" x14ac:dyDescent="0.25">
      <c r="C59" s="77"/>
      <c r="D59" s="77"/>
      <c r="E59" s="77"/>
      <c r="F59" s="77"/>
      <c r="G59" s="77"/>
      <c r="H59" s="77"/>
    </row>
    <row r="60" spans="3:8" x14ac:dyDescent="0.25">
      <c r="C60" s="77"/>
      <c r="D60" s="77"/>
      <c r="E60" s="77"/>
      <c r="F60" s="77"/>
      <c r="G60" s="77"/>
      <c r="H60" s="77"/>
    </row>
    <row r="61" spans="3:8" x14ac:dyDescent="0.25">
      <c r="C61" s="77"/>
      <c r="D61" s="77"/>
      <c r="E61" s="77"/>
      <c r="F61" s="77"/>
      <c r="G61" s="77"/>
      <c r="H61" s="77"/>
    </row>
    <row r="62" spans="3:8" x14ac:dyDescent="0.25">
      <c r="C62" s="77"/>
      <c r="D62" s="77"/>
      <c r="E62" s="77"/>
      <c r="F62" s="77"/>
      <c r="G62" s="77"/>
      <c r="H62" s="77"/>
    </row>
    <row r="63" spans="3:8" x14ac:dyDescent="0.25">
      <c r="C63" s="77"/>
      <c r="D63" s="77"/>
      <c r="E63" s="77"/>
      <c r="F63" s="77"/>
      <c r="G63" s="77"/>
      <c r="H63" s="77"/>
    </row>
    <row r="64" spans="3:8" x14ac:dyDescent="0.25">
      <c r="C64" s="77"/>
      <c r="D64" s="77"/>
      <c r="E64" s="77"/>
      <c r="F64" s="77"/>
      <c r="G64" s="77"/>
      <c r="H64" s="77"/>
    </row>
    <row r="65" spans="3:8" x14ac:dyDescent="0.25">
      <c r="C65" s="77"/>
      <c r="D65" s="77"/>
      <c r="E65" s="77"/>
      <c r="F65" s="77"/>
      <c r="G65" s="77"/>
      <c r="H65" s="77"/>
    </row>
    <row r="66" spans="3:8" x14ac:dyDescent="0.25">
      <c r="C66" s="77"/>
      <c r="D66" s="77"/>
      <c r="E66" s="77"/>
      <c r="F66" s="77"/>
      <c r="G66" s="77"/>
      <c r="H66" s="77"/>
    </row>
    <row r="67" spans="3:8" x14ac:dyDescent="0.25">
      <c r="C67" s="77"/>
      <c r="D67" s="77"/>
      <c r="E67" s="77"/>
      <c r="F67" s="77"/>
      <c r="G67" s="77"/>
      <c r="H67" s="77"/>
    </row>
    <row r="68" spans="3:8" x14ac:dyDescent="0.25">
      <c r="C68" s="77"/>
      <c r="D68" s="77"/>
      <c r="E68" s="77"/>
      <c r="F68" s="77"/>
      <c r="G68" s="77"/>
      <c r="H68" s="77"/>
    </row>
    <row r="69" spans="3:8" x14ac:dyDescent="0.25">
      <c r="C69" s="77"/>
      <c r="D69" s="77"/>
      <c r="E69" s="77"/>
      <c r="F69" s="77"/>
      <c r="G69" s="77"/>
      <c r="H69" s="77"/>
    </row>
    <row r="70" spans="3:8" x14ac:dyDescent="0.25">
      <c r="C70" s="77"/>
      <c r="D70" s="77"/>
      <c r="E70" s="77"/>
      <c r="F70" s="77"/>
      <c r="G70" s="77"/>
      <c r="H70" s="77"/>
    </row>
    <row r="71" spans="3:8" x14ac:dyDescent="0.25">
      <c r="C71" s="77"/>
      <c r="D71" s="77"/>
      <c r="E71" s="77"/>
      <c r="F71" s="77"/>
      <c r="G71" s="77"/>
      <c r="H71" s="77"/>
    </row>
    <row r="72" spans="3:8" x14ac:dyDescent="0.25">
      <c r="C72" s="77"/>
      <c r="D72" s="77"/>
      <c r="E72" s="77"/>
      <c r="F72" s="77"/>
      <c r="G72" s="77"/>
      <c r="H72" s="77"/>
    </row>
    <row r="73" spans="3:8" x14ac:dyDescent="0.25">
      <c r="C73" s="77"/>
      <c r="D73" s="77"/>
      <c r="E73" s="77"/>
      <c r="F73" s="77"/>
      <c r="G73" s="77"/>
      <c r="H73" s="77"/>
    </row>
    <row r="74" spans="3:8" x14ac:dyDescent="0.25">
      <c r="C74" s="77"/>
      <c r="D74" s="77"/>
      <c r="E74" s="77"/>
      <c r="F74" s="77"/>
      <c r="G74" s="77"/>
      <c r="H74" s="77"/>
    </row>
    <row r="75" spans="3:8" x14ac:dyDescent="0.25">
      <c r="C75" s="77"/>
      <c r="D75" s="77"/>
      <c r="E75" s="77"/>
      <c r="F75" s="77"/>
      <c r="G75" s="77"/>
      <c r="H75" s="77"/>
    </row>
    <row r="76" spans="3:8" x14ac:dyDescent="0.25">
      <c r="C76" s="77"/>
      <c r="D76" s="77"/>
      <c r="E76" s="77"/>
      <c r="F76" s="77"/>
      <c r="G76" s="77"/>
      <c r="H76" s="77"/>
    </row>
    <row r="77" spans="3:8" x14ac:dyDescent="0.25">
      <c r="C77" s="77"/>
      <c r="D77" s="77"/>
      <c r="E77" s="77"/>
      <c r="F77" s="77"/>
      <c r="G77" s="77"/>
      <c r="H77" s="77"/>
    </row>
    <row r="78" spans="3:8" x14ac:dyDescent="0.25">
      <c r="C78" s="77"/>
      <c r="D78" s="77"/>
      <c r="E78" s="77"/>
      <c r="F78" s="77"/>
      <c r="G78" s="77"/>
      <c r="H78" s="77"/>
    </row>
    <row r="79" spans="3:8" x14ac:dyDescent="0.25">
      <c r="C79" s="77"/>
      <c r="D79" s="77"/>
      <c r="E79" s="77"/>
      <c r="F79" s="77"/>
      <c r="G79" s="77"/>
      <c r="H79" s="77"/>
    </row>
    <row r="80" spans="3:8" x14ac:dyDescent="0.25">
      <c r="C80" s="77"/>
      <c r="D80" s="77"/>
      <c r="E80" s="77"/>
      <c r="F80" s="77"/>
      <c r="G80" s="77"/>
      <c r="H80" s="77"/>
    </row>
    <row r="81" spans="3:8" x14ac:dyDescent="0.25">
      <c r="C81" s="77"/>
      <c r="D81" s="77"/>
      <c r="E81" s="77"/>
      <c r="F81" s="77"/>
      <c r="G81" s="77"/>
      <c r="H81" s="77"/>
    </row>
    <row r="82" spans="3:8" x14ac:dyDescent="0.25">
      <c r="C82" s="77"/>
      <c r="D82" s="77"/>
      <c r="E82" s="77"/>
      <c r="F82" s="77"/>
      <c r="G82" s="77"/>
      <c r="H82" s="77"/>
    </row>
    <row r="83" spans="3:8" x14ac:dyDescent="0.25">
      <c r="C83" s="77"/>
      <c r="D83" s="77"/>
      <c r="E83" s="77"/>
      <c r="F83" s="77"/>
      <c r="G83" s="77"/>
      <c r="H83" s="77"/>
    </row>
    <row r="84" spans="3:8" x14ac:dyDescent="0.25">
      <c r="C84" s="77"/>
      <c r="D84" s="77"/>
      <c r="E84" s="77"/>
      <c r="F84" s="77"/>
      <c r="G84" s="77"/>
      <c r="H84" s="77"/>
    </row>
    <row r="85" spans="3:8" x14ac:dyDescent="0.25">
      <c r="C85" s="77"/>
      <c r="D85" s="77"/>
      <c r="E85" s="77"/>
      <c r="F85" s="77"/>
      <c r="G85" s="77"/>
      <c r="H85" s="77"/>
    </row>
    <row r="86" spans="3:8" x14ac:dyDescent="0.25">
      <c r="C86" s="77"/>
      <c r="D86" s="77"/>
      <c r="E86" s="77"/>
      <c r="F86" s="77"/>
      <c r="G86" s="77"/>
      <c r="H86" s="77"/>
    </row>
    <row r="87" spans="3:8" x14ac:dyDescent="0.25">
      <c r="C87" s="77"/>
      <c r="D87" s="77"/>
      <c r="E87" s="77"/>
      <c r="F87" s="77"/>
      <c r="G87" s="77"/>
      <c r="H87" s="77"/>
    </row>
    <row r="88" spans="3:8" x14ac:dyDescent="0.25">
      <c r="C88" s="77"/>
      <c r="D88" s="77"/>
      <c r="E88" s="77"/>
      <c r="F88" s="77"/>
      <c r="G88" s="77"/>
      <c r="H88" s="77"/>
    </row>
    <row r="89" spans="3:8" x14ac:dyDescent="0.25">
      <c r="C89" s="77"/>
      <c r="D89" s="77"/>
      <c r="E89" s="77"/>
      <c r="F89" s="77"/>
      <c r="G89" s="77"/>
      <c r="H89" s="77"/>
    </row>
    <row r="90" spans="3:8" x14ac:dyDescent="0.25">
      <c r="C90" s="77"/>
      <c r="D90" s="77"/>
      <c r="E90" s="77"/>
      <c r="F90" s="77"/>
      <c r="G90" s="77"/>
      <c r="H90" s="77"/>
    </row>
    <row r="91" spans="3:8" x14ac:dyDescent="0.25">
      <c r="C91" s="77"/>
      <c r="D91" s="77"/>
      <c r="E91" s="77"/>
      <c r="F91" s="77"/>
      <c r="G91" s="77"/>
      <c r="H91" s="77"/>
    </row>
    <row r="92" spans="3:8" x14ac:dyDescent="0.25">
      <c r="C92" s="77"/>
      <c r="D92" s="77"/>
      <c r="E92" s="77"/>
      <c r="F92" s="77"/>
      <c r="G92" s="77"/>
      <c r="H92" s="77"/>
    </row>
    <row r="93" spans="3:8" x14ac:dyDescent="0.25">
      <c r="C93" s="77"/>
      <c r="D93" s="77"/>
      <c r="E93" s="77"/>
      <c r="F93" s="77"/>
      <c r="G93" s="77"/>
      <c r="H93" s="77"/>
    </row>
    <row r="94" spans="3:8" x14ac:dyDescent="0.25">
      <c r="C94" s="77"/>
      <c r="D94" s="77"/>
      <c r="E94" s="77"/>
      <c r="F94" s="77"/>
      <c r="G94" s="77"/>
      <c r="H94" s="77"/>
    </row>
    <row r="95" spans="3:8" x14ac:dyDescent="0.25">
      <c r="C95" s="77"/>
      <c r="D95" s="77"/>
      <c r="E95" s="77"/>
      <c r="F95" s="77"/>
      <c r="G95" s="77"/>
      <c r="H95" s="77"/>
    </row>
    <row r="96" spans="3:8" x14ac:dyDescent="0.25">
      <c r="C96" s="77"/>
      <c r="D96" s="77"/>
      <c r="E96" s="77"/>
      <c r="F96" s="77"/>
      <c r="G96" s="77"/>
      <c r="H96" s="77"/>
    </row>
    <row r="97" spans="3:8" x14ac:dyDescent="0.25">
      <c r="C97" s="77"/>
      <c r="D97" s="77"/>
      <c r="E97" s="77"/>
      <c r="F97" s="77"/>
      <c r="G97" s="77"/>
      <c r="H97" s="77"/>
    </row>
    <row r="98" spans="3:8" x14ac:dyDescent="0.25">
      <c r="C98" s="77"/>
      <c r="D98" s="77"/>
      <c r="E98" s="77"/>
      <c r="F98" s="77"/>
      <c r="G98" s="77"/>
      <c r="H98" s="77"/>
    </row>
    <row r="99" spans="3:8" x14ac:dyDescent="0.25">
      <c r="C99" s="77"/>
      <c r="D99" s="77"/>
      <c r="E99" s="77"/>
      <c r="F99" s="77"/>
      <c r="G99" s="77"/>
      <c r="H99" s="77"/>
    </row>
    <row r="100" spans="3:8" x14ac:dyDescent="0.25">
      <c r="C100" s="77"/>
      <c r="D100" s="77"/>
      <c r="E100" s="77"/>
      <c r="F100" s="77"/>
      <c r="G100" s="77"/>
      <c r="H100" s="77"/>
    </row>
    <row r="101" spans="3:8" x14ac:dyDescent="0.25">
      <c r="C101" s="77"/>
      <c r="D101" s="77"/>
      <c r="E101" s="77"/>
      <c r="F101" s="77"/>
      <c r="G101" s="77"/>
      <c r="H101" s="77"/>
    </row>
    <row r="102" spans="3:8" x14ac:dyDescent="0.25">
      <c r="C102" s="77"/>
      <c r="D102" s="77"/>
      <c r="E102" s="77"/>
      <c r="F102" s="77"/>
      <c r="G102" s="77"/>
      <c r="H102" s="77"/>
    </row>
    <row r="103" spans="3:8" x14ac:dyDescent="0.25">
      <c r="C103" s="77"/>
      <c r="D103" s="77"/>
      <c r="E103" s="77"/>
      <c r="F103" s="77"/>
      <c r="G103" s="77"/>
      <c r="H103" s="77"/>
    </row>
    <row r="104" spans="3:8" x14ac:dyDescent="0.25">
      <c r="C104" s="77"/>
      <c r="D104" s="77"/>
      <c r="E104" s="77"/>
      <c r="F104" s="77"/>
      <c r="G104" s="77"/>
      <c r="H104" s="77"/>
    </row>
    <row r="105" spans="3:8" x14ac:dyDescent="0.25">
      <c r="C105" s="77"/>
      <c r="D105" s="77"/>
      <c r="E105" s="77"/>
      <c r="F105" s="77"/>
      <c r="G105" s="77"/>
      <c r="H105" s="77"/>
    </row>
    <row r="106" spans="3:8" x14ac:dyDescent="0.25">
      <c r="C106" s="77"/>
      <c r="D106" s="77"/>
      <c r="E106" s="77"/>
      <c r="F106" s="77"/>
      <c r="G106" s="77"/>
      <c r="H106" s="77"/>
    </row>
    <row r="107" spans="3:8" x14ac:dyDescent="0.25">
      <c r="C107" s="77"/>
      <c r="D107" s="77"/>
      <c r="E107" s="77"/>
      <c r="F107" s="77"/>
      <c r="G107" s="77"/>
      <c r="H107" s="77"/>
    </row>
    <row r="108" spans="3:8" x14ac:dyDescent="0.25">
      <c r="C108" s="77"/>
      <c r="D108" s="77"/>
      <c r="E108" s="77"/>
      <c r="F108" s="77"/>
      <c r="G108" s="77"/>
      <c r="H108" s="77"/>
    </row>
    <row r="109" spans="3:8" x14ac:dyDescent="0.25">
      <c r="C109" s="77"/>
      <c r="D109" s="77"/>
      <c r="E109" s="77"/>
      <c r="F109" s="77"/>
      <c r="G109" s="77"/>
      <c r="H109" s="77"/>
    </row>
    <row r="110" spans="3:8" x14ac:dyDescent="0.25">
      <c r="C110" s="77"/>
      <c r="D110" s="77"/>
      <c r="E110" s="77"/>
      <c r="F110" s="77"/>
      <c r="G110" s="77"/>
      <c r="H110" s="77"/>
    </row>
    <row r="111" spans="3:8" x14ac:dyDescent="0.25">
      <c r="C111" s="77"/>
      <c r="D111" s="77"/>
      <c r="E111" s="77"/>
      <c r="F111" s="77"/>
      <c r="G111" s="77"/>
      <c r="H111" s="77"/>
    </row>
  </sheetData>
  <mergeCells count="4">
    <mergeCell ref="A4:B5"/>
    <mergeCell ref="G4:H4"/>
    <mergeCell ref="E4:F4"/>
    <mergeCell ref="C4:D4"/>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ignoredErrors>
    <ignoredError sqref="A15:A33" numberStoredAsText="1"/>
    <ignoredError sqref="D13 F13 E13 G13"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zoomScaleNormal="100" workbookViewId="0">
      <selection activeCell="G4" sqref="G4:H4"/>
    </sheetView>
  </sheetViews>
  <sheetFormatPr baseColWidth="10" defaultColWidth="11" defaultRowHeight="13.8" x14ac:dyDescent="0.25"/>
  <cols>
    <col min="1" max="1" width="7.69921875" style="39" customWidth="1"/>
    <col min="2" max="2" width="48.59765625" style="39" bestFit="1" customWidth="1"/>
    <col min="3" max="8" width="11.09765625" style="48" customWidth="1"/>
    <col min="9" max="10" width="11.19921875" style="608" customWidth="1"/>
    <col min="11" max="16384" width="11" style="39"/>
  </cols>
  <sheetData>
    <row r="1" spans="1:8" s="44" customFormat="1" ht="18.600000000000001" x14ac:dyDescent="0.4">
      <c r="A1" s="318" t="s">
        <v>24</v>
      </c>
      <c r="B1" s="51"/>
      <c r="C1" s="69"/>
      <c r="D1" s="69"/>
      <c r="E1" s="69"/>
      <c r="F1" s="69"/>
      <c r="G1" s="41"/>
      <c r="H1" s="41"/>
    </row>
    <row r="2" spans="1:8" s="44" customFormat="1" ht="13.2" x14ac:dyDescent="0.25">
      <c r="A2" s="43"/>
      <c r="B2" s="43"/>
      <c r="C2" s="69"/>
      <c r="D2" s="69"/>
      <c r="E2" s="69"/>
      <c r="F2" s="69"/>
      <c r="G2" s="41"/>
      <c r="H2" s="41"/>
    </row>
    <row r="3" spans="1:8" s="44" customFormat="1" ht="13.2" x14ac:dyDescent="0.25">
      <c r="A3" s="43"/>
      <c r="B3" s="43"/>
      <c r="C3" s="69"/>
      <c r="D3" s="69"/>
      <c r="E3" s="69"/>
      <c r="F3" s="69"/>
      <c r="G3" s="41"/>
      <c r="H3" s="41"/>
    </row>
    <row r="4" spans="1:8" s="54" customFormat="1" ht="13.2" x14ac:dyDescent="0.25">
      <c r="A4" s="656" t="s">
        <v>237</v>
      </c>
      <c r="B4" s="656"/>
      <c r="C4" s="672" t="s">
        <v>539</v>
      </c>
      <c r="D4" s="672"/>
      <c r="E4" s="671" t="s">
        <v>508</v>
      </c>
      <c r="F4" s="671"/>
      <c r="G4" s="670" t="s">
        <v>540</v>
      </c>
      <c r="H4" s="670"/>
    </row>
    <row r="5" spans="1:8" s="54" customFormat="1" ht="13.2" x14ac:dyDescent="0.25">
      <c r="A5" s="657"/>
      <c r="B5" s="657"/>
      <c r="C5" s="326" t="s">
        <v>40</v>
      </c>
      <c r="D5" s="326" t="s">
        <v>41</v>
      </c>
      <c r="E5" s="75" t="s">
        <v>40</v>
      </c>
      <c r="F5" s="75" t="s">
        <v>41</v>
      </c>
      <c r="G5" s="74" t="s">
        <v>40</v>
      </c>
      <c r="H5" s="74" t="s">
        <v>41</v>
      </c>
    </row>
    <row r="6" spans="1:8" s="44" customFormat="1" ht="13.2" x14ac:dyDescent="0.25">
      <c r="A6" s="42"/>
      <c r="B6" s="42"/>
      <c r="C6" s="321"/>
      <c r="D6" s="321"/>
      <c r="E6" s="64"/>
      <c r="F6" s="64"/>
      <c r="G6" s="68"/>
      <c r="H6" s="68"/>
    </row>
    <row r="7" spans="1:8" s="44" customFormat="1" ht="13.2" x14ac:dyDescent="0.25">
      <c r="A7" s="43">
        <v>3</v>
      </c>
      <c r="B7" s="43" t="s">
        <v>40</v>
      </c>
      <c r="C7" s="321"/>
      <c r="D7" s="321"/>
      <c r="E7" s="64"/>
      <c r="F7" s="64"/>
      <c r="G7" s="68"/>
      <c r="H7" s="68"/>
    </row>
    <row r="8" spans="1:8" s="44" customFormat="1" ht="16.5" customHeight="1" x14ac:dyDescent="0.25">
      <c r="A8" s="43">
        <v>30</v>
      </c>
      <c r="B8" s="43" t="s">
        <v>2</v>
      </c>
      <c r="C8" s="321"/>
      <c r="D8" s="321"/>
      <c r="E8" s="64"/>
      <c r="F8" s="64"/>
      <c r="G8" s="68"/>
      <c r="H8" s="68"/>
    </row>
    <row r="9" spans="1:8" s="44" customFormat="1" ht="17.25" customHeight="1" x14ac:dyDescent="0.25">
      <c r="A9" s="43">
        <v>300</v>
      </c>
      <c r="B9" s="43" t="s">
        <v>528</v>
      </c>
      <c r="C9" s="321"/>
      <c r="D9" s="321"/>
      <c r="E9" s="64"/>
      <c r="F9" s="64"/>
      <c r="G9" s="68"/>
      <c r="H9" s="68"/>
    </row>
    <row r="10" spans="1:8" s="44" customFormat="1" ht="13.2" x14ac:dyDescent="0.25">
      <c r="A10" s="42"/>
      <c r="B10" s="42"/>
      <c r="C10" s="321"/>
      <c r="D10" s="321"/>
      <c r="E10" s="64"/>
      <c r="F10" s="64"/>
      <c r="G10" s="68"/>
      <c r="H10" s="68"/>
    </row>
    <row r="11" spans="1:8" s="605" customFormat="1" ht="13.2" x14ac:dyDescent="0.25">
      <c r="A11" s="601">
        <v>3000</v>
      </c>
      <c r="B11" s="602" t="s">
        <v>529</v>
      </c>
      <c r="C11" s="603">
        <v>0</v>
      </c>
      <c r="D11" s="603">
        <v>0</v>
      </c>
      <c r="E11" s="604">
        <v>0</v>
      </c>
      <c r="F11" s="604">
        <v>0</v>
      </c>
      <c r="G11" s="604">
        <v>0</v>
      </c>
      <c r="H11" s="604">
        <v>0</v>
      </c>
    </row>
    <row r="12" spans="1:8" s="605" customFormat="1" ht="13.2" x14ac:dyDescent="0.25">
      <c r="A12" s="601">
        <v>3001</v>
      </c>
      <c r="B12" s="602" t="s">
        <v>530</v>
      </c>
      <c r="C12" s="603">
        <v>0</v>
      </c>
      <c r="D12" s="603">
        <v>0</v>
      </c>
      <c r="E12" s="604">
        <v>0</v>
      </c>
      <c r="F12" s="604">
        <v>0</v>
      </c>
      <c r="G12" s="604">
        <v>0</v>
      </c>
      <c r="H12" s="604">
        <v>0</v>
      </c>
    </row>
    <row r="13" spans="1:8" s="605" customFormat="1" ht="13.2" x14ac:dyDescent="0.25">
      <c r="A13" s="601"/>
      <c r="B13" s="602"/>
      <c r="C13" s="603"/>
      <c r="D13" s="603"/>
      <c r="E13" s="604"/>
      <c r="F13" s="604"/>
      <c r="G13" s="604"/>
      <c r="H13" s="604"/>
    </row>
    <row r="14" spans="1:8" s="605" customFormat="1" ht="13.2" x14ac:dyDescent="0.25">
      <c r="A14" s="606">
        <v>301</v>
      </c>
      <c r="B14" s="530" t="s">
        <v>531</v>
      </c>
      <c r="C14" s="603"/>
      <c r="D14" s="603"/>
      <c r="E14" s="604"/>
      <c r="F14" s="604"/>
      <c r="G14" s="604"/>
      <c r="H14" s="604"/>
    </row>
    <row r="15" spans="1:8" s="605" customFormat="1" ht="13.2" x14ac:dyDescent="0.25">
      <c r="A15" s="601">
        <v>3010</v>
      </c>
      <c r="B15" s="602" t="s">
        <v>531</v>
      </c>
      <c r="C15" s="603">
        <v>0</v>
      </c>
      <c r="D15" s="603">
        <v>0</v>
      </c>
      <c r="E15" s="604">
        <v>0</v>
      </c>
      <c r="F15" s="604">
        <v>0</v>
      </c>
      <c r="G15" s="604">
        <v>0</v>
      </c>
      <c r="H15" s="604">
        <v>0</v>
      </c>
    </row>
    <row r="16" spans="1:8" s="605" customFormat="1" ht="13.2" x14ac:dyDescent="0.25">
      <c r="A16" s="601"/>
      <c r="B16" s="602"/>
      <c r="C16" s="603"/>
      <c r="D16" s="603"/>
      <c r="E16" s="604"/>
      <c r="F16" s="604"/>
      <c r="G16" s="604"/>
      <c r="H16" s="604"/>
    </row>
    <row r="17" spans="1:8" s="605" customFormat="1" ht="13.2" x14ac:dyDescent="0.25">
      <c r="A17" s="606">
        <v>303</v>
      </c>
      <c r="B17" s="530" t="s">
        <v>532</v>
      </c>
      <c r="C17" s="603"/>
      <c r="D17" s="603"/>
      <c r="E17" s="604"/>
      <c r="F17" s="604"/>
      <c r="G17" s="604"/>
      <c r="H17" s="604"/>
    </row>
    <row r="18" spans="1:8" s="605" customFormat="1" ht="13.2" x14ac:dyDescent="0.25">
      <c r="A18" s="601">
        <v>3030</v>
      </c>
      <c r="B18" s="602" t="s">
        <v>532</v>
      </c>
      <c r="C18" s="603">
        <v>0</v>
      </c>
      <c r="D18" s="603">
        <v>0</v>
      </c>
      <c r="E18" s="604">
        <v>0</v>
      </c>
      <c r="F18" s="604">
        <v>0</v>
      </c>
      <c r="G18" s="604">
        <v>0</v>
      </c>
      <c r="H18" s="604">
        <v>0</v>
      </c>
    </row>
    <row r="19" spans="1:8" s="605" customFormat="1" ht="13.2" x14ac:dyDescent="0.25">
      <c r="A19" s="601"/>
      <c r="B19" s="602"/>
      <c r="C19" s="603"/>
      <c r="D19" s="603"/>
      <c r="E19" s="604"/>
      <c r="F19" s="604"/>
      <c r="G19" s="604"/>
      <c r="H19" s="604"/>
    </row>
    <row r="20" spans="1:8" s="605" customFormat="1" ht="13.2" x14ac:dyDescent="0.25">
      <c r="A20" s="606">
        <v>304</v>
      </c>
      <c r="B20" s="530" t="s">
        <v>533</v>
      </c>
      <c r="C20" s="603"/>
      <c r="D20" s="603"/>
      <c r="E20" s="604"/>
      <c r="F20" s="604"/>
      <c r="G20" s="604"/>
      <c r="H20" s="604"/>
    </row>
    <row r="21" spans="1:8" s="605" customFormat="1" ht="13.2" x14ac:dyDescent="0.25">
      <c r="A21" s="601">
        <v>3040</v>
      </c>
      <c r="B21" s="602" t="s">
        <v>534</v>
      </c>
      <c r="C21" s="603">
        <v>0</v>
      </c>
      <c r="D21" s="603">
        <v>0</v>
      </c>
      <c r="E21" s="604">
        <v>0</v>
      </c>
      <c r="F21" s="604">
        <v>0</v>
      </c>
      <c r="G21" s="604">
        <v>0</v>
      </c>
      <c r="H21" s="604">
        <v>0</v>
      </c>
    </row>
    <row r="22" spans="1:8" s="605" customFormat="1" ht="13.2" x14ac:dyDescent="0.25">
      <c r="A22" s="601">
        <v>3049</v>
      </c>
      <c r="B22" s="607" t="s">
        <v>535</v>
      </c>
      <c r="C22" s="603">
        <v>0</v>
      </c>
      <c r="D22" s="603">
        <v>0</v>
      </c>
      <c r="E22" s="604">
        <v>0</v>
      </c>
      <c r="F22" s="604">
        <v>0</v>
      </c>
      <c r="G22" s="604">
        <v>0</v>
      </c>
      <c r="H22" s="604">
        <v>0</v>
      </c>
    </row>
    <row r="23" spans="1:8" s="608" customFormat="1" x14ac:dyDescent="0.25">
      <c r="A23" s="39"/>
      <c r="B23" s="39" t="s">
        <v>76</v>
      </c>
      <c r="C23" s="77"/>
      <c r="D23" s="77"/>
      <c r="E23" s="77"/>
      <c r="F23" s="77"/>
      <c r="G23" s="77"/>
      <c r="H23" s="77"/>
    </row>
    <row r="24" spans="1:8" s="608" customFormat="1" x14ac:dyDescent="0.25">
      <c r="A24" s="39"/>
      <c r="B24" s="39"/>
      <c r="C24" s="77"/>
      <c r="D24" s="77"/>
      <c r="E24" s="77"/>
      <c r="F24" s="77"/>
      <c r="G24" s="77"/>
      <c r="H24" s="77"/>
    </row>
    <row r="25" spans="1:8" s="608" customFormat="1" x14ac:dyDescent="0.25">
      <c r="A25" s="39"/>
      <c r="B25" s="39"/>
      <c r="C25" s="77"/>
      <c r="D25" s="77"/>
      <c r="E25" s="77"/>
      <c r="F25" s="77"/>
      <c r="G25" s="77"/>
      <c r="H25" s="77"/>
    </row>
    <row r="26" spans="1:8" s="608" customFormat="1" x14ac:dyDescent="0.25">
      <c r="A26" s="39"/>
      <c r="B26" s="39"/>
      <c r="C26" s="77"/>
      <c r="D26" s="77"/>
      <c r="E26" s="77"/>
      <c r="F26" s="77"/>
      <c r="G26" s="77"/>
      <c r="H26" s="77"/>
    </row>
    <row r="27" spans="1:8" s="608" customFormat="1" x14ac:dyDescent="0.25">
      <c r="A27" s="39"/>
      <c r="B27" s="39"/>
      <c r="C27" s="77"/>
      <c r="D27" s="77"/>
      <c r="E27" s="77"/>
      <c r="F27" s="77"/>
      <c r="G27" s="77"/>
      <c r="H27" s="77"/>
    </row>
    <row r="28" spans="1:8" s="608" customFormat="1" x14ac:dyDescent="0.25">
      <c r="A28" s="39"/>
      <c r="B28" s="39"/>
      <c r="C28" s="77"/>
      <c r="D28" s="77"/>
      <c r="E28" s="77"/>
      <c r="F28" s="77"/>
      <c r="G28" s="77"/>
      <c r="H28" s="77"/>
    </row>
    <row r="29" spans="1:8" s="608" customFormat="1" x14ac:dyDescent="0.25">
      <c r="A29" s="39"/>
      <c r="B29" s="39"/>
      <c r="C29" s="77"/>
      <c r="D29" s="77"/>
      <c r="E29" s="77"/>
      <c r="F29" s="77"/>
      <c r="G29" s="77"/>
      <c r="H29" s="77"/>
    </row>
    <row r="30" spans="1:8" s="608" customFormat="1" x14ac:dyDescent="0.25">
      <c r="A30" s="39"/>
      <c r="B30" s="39"/>
      <c r="C30" s="77"/>
      <c r="D30" s="77"/>
      <c r="E30" s="77"/>
      <c r="F30" s="77"/>
      <c r="G30" s="77"/>
      <c r="H30" s="77"/>
    </row>
    <row r="31" spans="1:8" s="608" customFormat="1" x14ac:dyDescent="0.25">
      <c r="A31" s="39"/>
      <c r="B31" s="39"/>
      <c r="C31" s="77"/>
      <c r="D31" s="77"/>
      <c r="E31" s="77"/>
      <c r="F31" s="77"/>
      <c r="G31" s="77"/>
      <c r="H31" s="77"/>
    </row>
    <row r="32" spans="1:8" s="608" customFormat="1" x14ac:dyDescent="0.25">
      <c r="A32" s="39"/>
      <c r="B32" s="39"/>
      <c r="C32" s="77"/>
      <c r="D32" s="77"/>
      <c r="E32" s="77"/>
      <c r="F32" s="77"/>
      <c r="G32" s="77"/>
      <c r="H32" s="77"/>
    </row>
    <row r="33" spans="1:8" s="608" customFormat="1" x14ac:dyDescent="0.25">
      <c r="A33" s="39"/>
      <c r="B33" s="39"/>
      <c r="C33" s="77"/>
      <c r="D33" s="77"/>
      <c r="E33" s="77"/>
      <c r="F33" s="77"/>
      <c r="G33" s="77"/>
      <c r="H33" s="77"/>
    </row>
    <row r="34" spans="1:8" s="608" customFormat="1" x14ac:dyDescent="0.25">
      <c r="A34" s="39"/>
      <c r="B34" s="39"/>
      <c r="C34" s="77"/>
      <c r="D34" s="77"/>
      <c r="E34" s="77"/>
      <c r="F34" s="77"/>
      <c r="G34" s="77"/>
      <c r="H34" s="77"/>
    </row>
    <row r="35" spans="1:8" s="608" customFormat="1" x14ac:dyDescent="0.25">
      <c r="A35" s="39"/>
      <c r="B35" s="39"/>
      <c r="C35" s="77"/>
      <c r="D35" s="77"/>
      <c r="E35" s="77"/>
      <c r="F35" s="77"/>
      <c r="G35" s="77"/>
      <c r="H35" s="77"/>
    </row>
    <row r="36" spans="1:8" s="608" customFormat="1" x14ac:dyDescent="0.25">
      <c r="A36" s="39"/>
      <c r="B36" s="39"/>
      <c r="C36" s="77"/>
      <c r="D36" s="77"/>
      <c r="E36" s="77"/>
      <c r="F36" s="77"/>
      <c r="G36" s="77"/>
      <c r="H36" s="77"/>
    </row>
    <row r="37" spans="1:8" s="608" customFormat="1" x14ac:dyDescent="0.25">
      <c r="A37" s="39"/>
      <c r="B37" s="39"/>
      <c r="C37" s="77"/>
      <c r="D37" s="77"/>
      <c r="E37" s="77"/>
      <c r="F37" s="77"/>
      <c r="G37" s="77"/>
      <c r="H37" s="77"/>
    </row>
    <row r="38" spans="1:8" s="608" customFormat="1" x14ac:dyDescent="0.25">
      <c r="A38" s="39"/>
      <c r="B38" s="39"/>
      <c r="C38" s="77"/>
      <c r="D38" s="77"/>
      <c r="E38" s="77"/>
      <c r="F38" s="77"/>
      <c r="G38" s="77"/>
      <c r="H38" s="77"/>
    </row>
    <row r="39" spans="1:8" s="608" customFormat="1" x14ac:dyDescent="0.25">
      <c r="A39" s="39"/>
      <c r="B39" s="39"/>
      <c r="C39" s="77"/>
      <c r="D39" s="77"/>
      <c r="E39" s="77"/>
      <c r="F39" s="77"/>
      <c r="G39" s="77"/>
      <c r="H39" s="77"/>
    </row>
    <row r="40" spans="1:8" s="608" customFormat="1" x14ac:dyDescent="0.25">
      <c r="A40" s="39"/>
      <c r="B40" s="39"/>
      <c r="C40" s="77"/>
      <c r="D40" s="77"/>
      <c r="E40" s="77"/>
      <c r="F40" s="77"/>
      <c r="G40" s="77"/>
      <c r="H40" s="77"/>
    </row>
    <row r="41" spans="1:8" s="608" customFormat="1" x14ac:dyDescent="0.25">
      <c r="A41" s="39"/>
      <c r="B41" s="39"/>
      <c r="C41" s="77"/>
      <c r="D41" s="77"/>
      <c r="E41" s="77"/>
      <c r="F41" s="77"/>
      <c r="G41" s="77"/>
      <c r="H41" s="77"/>
    </row>
    <row r="42" spans="1:8" s="608" customFormat="1" x14ac:dyDescent="0.25">
      <c r="A42" s="39"/>
      <c r="B42" s="39"/>
      <c r="C42" s="77"/>
      <c r="D42" s="77"/>
      <c r="E42" s="77"/>
      <c r="F42" s="77"/>
      <c r="G42" s="77"/>
      <c r="H42" s="77"/>
    </row>
    <row r="43" spans="1:8" s="608" customFormat="1" x14ac:dyDescent="0.25">
      <c r="A43" s="39"/>
      <c r="B43" s="39"/>
      <c r="C43" s="77"/>
      <c r="D43" s="77"/>
      <c r="E43" s="77"/>
      <c r="F43" s="77"/>
      <c r="G43" s="77"/>
      <c r="H43" s="77"/>
    </row>
    <row r="44" spans="1:8" s="608" customFormat="1" x14ac:dyDescent="0.25">
      <c r="A44" s="39"/>
      <c r="B44" s="39"/>
      <c r="C44" s="77"/>
      <c r="D44" s="77"/>
      <c r="E44" s="77"/>
      <c r="F44" s="77"/>
      <c r="G44" s="77"/>
      <c r="H44" s="77"/>
    </row>
    <row r="45" spans="1:8" s="608" customFormat="1" x14ac:dyDescent="0.25">
      <c r="A45" s="39"/>
      <c r="B45" s="39"/>
      <c r="C45" s="77"/>
      <c r="D45" s="77"/>
      <c r="E45" s="77"/>
      <c r="F45" s="77"/>
      <c r="G45" s="77"/>
      <c r="H45" s="77"/>
    </row>
    <row r="46" spans="1:8" s="608" customFormat="1" x14ac:dyDescent="0.25">
      <c r="A46" s="39"/>
      <c r="B46" s="39"/>
      <c r="C46" s="77"/>
      <c r="D46" s="77"/>
      <c r="E46" s="77"/>
      <c r="F46" s="77"/>
      <c r="G46" s="77"/>
      <c r="H46" s="77"/>
    </row>
    <row r="47" spans="1:8" s="608" customFormat="1" x14ac:dyDescent="0.25">
      <c r="A47" s="39"/>
      <c r="B47" s="39"/>
      <c r="C47" s="77"/>
      <c r="D47" s="77"/>
      <c r="E47" s="77"/>
      <c r="F47" s="77"/>
      <c r="G47" s="77"/>
      <c r="H47" s="77"/>
    </row>
    <row r="48" spans="1:8" s="608" customFormat="1" x14ac:dyDescent="0.25">
      <c r="A48" s="39"/>
      <c r="B48" s="39"/>
      <c r="C48" s="77"/>
      <c r="D48" s="77"/>
      <c r="E48" s="77"/>
      <c r="F48" s="77"/>
      <c r="G48" s="77"/>
      <c r="H48" s="77"/>
    </row>
    <row r="49" spans="1:8" s="608" customFormat="1" x14ac:dyDescent="0.25">
      <c r="A49" s="39"/>
      <c r="B49" s="39"/>
      <c r="C49" s="77"/>
      <c r="D49" s="77"/>
      <c r="E49" s="77"/>
      <c r="F49" s="77"/>
      <c r="G49" s="77"/>
      <c r="H49" s="77"/>
    </row>
    <row r="50" spans="1:8" s="608" customFormat="1" x14ac:dyDescent="0.25">
      <c r="A50" s="39"/>
      <c r="B50" s="39"/>
      <c r="C50" s="77"/>
      <c r="D50" s="77"/>
      <c r="E50" s="77"/>
      <c r="F50" s="77"/>
      <c r="G50" s="77"/>
      <c r="H50" s="77"/>
    </row>
    <row r="51" spans="1:8" s="608" customFormat="1" x14ac:dyDescent="0.25">
      <c r="A51" s="39"/>
      <c r="B51" s="39"/>
      <c r="C51" s="77"/>
      <c r="D51" s="77"/>
      <c r="E51" s="77"/>
      <c r="F51" s="77"/>
      <c r="G51" s="77"/>
      <c r="H51" s="77"/>
    </row>
    <row r="52" spans="1:8" s="608" customFormat="1" x14ac:dyDescent="0.25">
      <c r="A52" s="39"/>
      <c r="B52" s="39"/>
      <c r="C52" s="77"/>
      <c r="D52" s="77"/>
      <c r="E52" s="77"/>
      <c r="F52" s="77"/>
      <c r="G52" s="77"/>
      <c r="H52" s="77"/>
    </row>
    <row r="53" spans="1:8" s="608" customFormat="1" x14ac:dyDescent="0.25">
      <c r="A53" s="39"/>
      <c r="B53" s="39"/>
      <c r="C53" s="77"/>
      <c r="D53" s="77"/>
      <c r="E53" s="77"/>
      <c r="F53" s="77"/>
      <c r="G53" s="77"/>
      <c r="H53" s="77"/>
    </row>
    <row r="54" spans="1:8" s="608" customFormat="1" x14ac:dyDescent="0.25">
      <c r="A54" s="39"/>
      <c r="B54" s="39"/>
      <c r="C54" s="77"/>
      <c r="D54" s="77"/>
      <c r="E54" s="77"/>
      <c r="F54" s="77"/>
      <c r="G54" s="77"/>
      <c r="H54" s="77"/>
    </row>
    <row r="55" spans="1:8" s="608" customFormat="1" x14ac:dyDescent="0.25">
      <c r="A55" s="39"/>
      <c r="B55" s="39"/>
      <c r="C55" s="77"/>
      <c r="D55" s="77"/>
      <c r="E55" s="77"/>
      <c r="F55" s="77"/>
      <c r="G55" s="77"/>
      <c r="H55" s="77"/>
    </row>
    <row r="56" spans="1:8" s="608" customFormat="1" x14ac:dyDescent="0.25">
      <c r="A56" s="39"/>
      <c r="B56" s="39"/>
      <c r="C56" s="77"/>
      <c r="D56" s="77"/>
      <c r="E56" s="77"/>
      <c r="F56" s="77"/>
      <c r="G56" s="77"/>
      <c r="H56" s="77"/>
    </row>
    <row r="57" spans="1:8" s="608" customFormat="1" x14ac:dyDescent="0.25">
      <c r="A57" s="39"/>
      <c r="B57" s="39"/>
      <c r="C57" s="77"/>
      <c r="D57" s="77"/>
      <c r="E57" s="77"/>
      <c r="F57" s="77"/>
      <c r="G57" s="77"/>
      <c r="H57" s="77"/>
    </row>
    <row r="58" spans="1:8" s="608" customFormat="1" x14ac:dyDescent="0.25">
      <c r="A58" s="39"/>
      <c r="B58" s="39"/>
      <c r="C58" s="77"/>
      <c r="D58" s="77"/>
      <c r="E58" s="77"/>
      <c r="F58" s="77"/>
      <c r="G58" s="77"/>
      <c r="H58" s="77"/>
    </row>
    <row r="59" spans="1:8" s="608" customFormat="1" x14ac:dyDescent="0.25">
      <c r="A59" s="39"/>
      <c r="B59" s="39"/>
      <c r="C59" s="77"/>
      <c r="D59" s="77"/>
      <c r="E59" s="77"/>
      <c r="F59" s="77"/>
      <c r="G59" s="77"/>
      <c r="H59" s="77"/>
    </row>
    <row r="60" spans="1:8" s="608" customFormat="1" x14ac:dyDescent="0.25">
      <c r="A60" s="39"/>
      <c r="B60" s="39"/>
      <c r="C60" s="77"/>
      <c r="D60" s="77"/>
      <c r="E60" s="77"/>
      <c r="F60" s="77"/>
      <c r="G60" s="77"/>
      <c r="H60" s="77"/>
    </row>
    <row r="61" spans="1:8" s="608" customFormat="1" x14ac:dyDescent="0.25">
      <c r="A61" s="39"/>
      <c r="B61" s="39"/>
      <c r="C61" s="77"/>
      <c r="D61" s="77"/>
      <c r="E61" s="77"/>
      <c r="F61" s="77"/>
      <c r="G61" s="77"/>
      <c r="H61" s="77"/>
    </row>
    <row r="62" spans="1:8" s="608" customFormat="1" x14ac:dyDescent="0.25">
      <c r="A62" s="39"/>
      <c r="B62" s="39"/>
      <c r="C62" s="77"/>
      <c r="D62" s="77"/>
      <c r="E62" s="77"/>
      <c r="F62" s="77"/>
      <c r="G62" s="77"/>
      <c r="H62" s="77"/>
    </row>
    <row r="63" spans="1:8" s="608" customFormat="1" x14ac:dyDescent="0.25">
      <c r="A63" s="39"/>
      <c r="B63" s="39"/>
      <c r="C63" s="77"/>
      <c r="D63" s="77"/>
      <c r="E63" s="77"/>
      <c r="F63" s="77"/>
      <c r="G63" s="77"/>
      <c r="H63" s="77"/>
    </row>
    <row r="64" spans="1:8" s="608" customFormat="1" x14ac:dyDescent="0.25">
      <c r="A64" s="39"/>
      <c r="B64" s="39"/>
      <c r="C64" s="77"/>
      <c r="D64" s="77"/>
      <c r="E64" s="77"/>
      <c r="F64" s="77"/>
      <c r="G64" s="77"/>
      <c r="H64" s="77"/>
    </row>
    <row r="65" spans="1:8" s="608" customFormat="1" x14ac:dyDescent="0.25">
      <c r="A65" s="39"/>
      <c r="B65" s="39"/>
      <c r="C65" s="77"/>
      <c r="D65" s="77"/>
      <c r="E65" s="77"/>
      <c r="F65" s="77"/>
      <c r="G65" s="77"/>
      <c r="H65" s="77"/>
    </row>
    <row r="66" spans="1:8" s="608" customFormat="1" x14ac:dyDescent="0.25">
      <c r="A66" s="39"/>
      <c r="B66" s="39"/>
      <c r="C66" s="77"/>
      <c r="D66" s="77"/>
      <c r="E66" s="77"/>
      <c r="F66" s="77"/>
      <c r="G66" s="77"/>
      <c r="H66" s="77"/>
    </row>
    <row r="67" spans="1:8" s="608" customFormat="1" x14ac:dyDescent="0.25">
      <c r="A67" s="39"/>
      <c r="B67" s="39"/>
      <c r="C67" s="77"/>
      <c r="D67" s="77"/>
      <c r="E67" s="77"/>
      <c r="F67" s="77"/>
      <c r="G67" s="77"/>
      <c r="H67" s="77"/>
    </row>
    <row r="68" spans="1:8" s="608" customFormat="1" x14ac:dyDescent="0.25">
      <c r="A68" s="39"/>
      <c r="B68" s="39"/>
      <c r="C68" s="77"/>
      <c r="D68" s="77"/>
      <c r="E68" s="77"/>
      <c r="F68" s="77"/>
      <c r="G68" s="77"/>
      <c r="H68" s="77"/>
    </row>
    <row r="69" spans="1:8" s="608" customFormat="1" x14ac:dyDescent="0.25">
      <c r="A69" s="39"/>
      <c r="B69" s="39"/>
      <c r="C69" s="77"/>
      <c r="D69" s="77"/>
      <c r="E69" s="77"/>
      <c r="F69" s="77"/>
      <c r="G69" s="77"/>
      <c r="H69" s="77"/>
    </row>
    <row r="70" spans="1:8" s="608" customFormat="1" x14ac:dyDescent="0.25">
      <c r="A70" s="39"/>
      <c r="B70" s="39"/>
      <c r="C70" s="77"/>
      <c r="D70" s="77"/>
      <c r="E70" s="77"/>
      <c r="F70" s="77"/>
      <c r="G70" s="77"/>
      <c r="H70" s="77"/>
    </row>
    <row r="71" spans="1:8" s="608" customFormat="1" x14ac:dyDescent="0.25">
      <c r="A71" s="39"/>
      <c r="B71" s="39"/>
      <c r="C71" s="77"/>
      <c r="D71" s="77"/>
      <c r="E71" s="77"/>
      <c r="F71" s="77"/>
      <c r="G71" s="77"/>
      <c r="H71" s="77"/>
    </row>
    <row r="72" spans="1:8" s="608" customFormat="1" x14ac:dyDescent="0.25">
      <c r="A72" s="39"/>
      <c r="B72" s="39"/>
      <c r="C72" s="77"/>
      <c r="D72" s="77"/>
      <c r="E72" s="77"/>
      <c r="F72" s="77"/>
      <c r="G72" s="77"/>
      <c r="H72" s="77"/>
    </row>
    <row r="73" spans="1:8" s="608" customFormat="1" x14ac:dyDescent="0.25">
      <c r="A73" s="39"/>
      <c r="B73" s="39"/>
      <c r="C73" s="77"/>
      <c r="D73" s="77"/>
      <c r="E73" s="77"/>
      <c r="F73" s="77"/>
      <c r="G73" s="77"/>
      <c r="H73" s="77"/>
    </row>
    <row r="74" spans="1:8" s="608" customFormat="1" x14ac:dyDescent="0.25">
      <c r="A74" s="39"/>
      <c r="B74" s="39"/>
      <c r="C74" s="77"/>
      <c r="D74" s="77"/>
      <c r="E74" s="77"/>
      <c r="F74" s="77"/>
      <c r="G74" s="77"/>
      <c r="H74" s="77"/>
    </row>
    <row r="75" spans="1:8" s="608" customFormat="1" x14ac:dyDescent="0.25">
      <c r="A75" s="39"/>
      <c r="B75" s="39"/>
      <c r="C75" s="77"/>
      <c r="D75" s="77"/>
      <c r="E75" s="77"/>
      <c r="F75" s="77"/>
      <c r="G75" s="77"/>
      <c r="H75" s="77"/>
    </row>
    <row r="76" spans="1:8" s="608" customFormat="1" x14ac:dyDescent="0.25">
      <c r="A76" s="39"/>
      <c r="B76" s="39"/>
      <c r="C76" s="77"/>
      <c r="D76" s="77"/>
      <c r="E76" s="77"/>
      <c r="F76" s="77"/>
      <c r="G76" s="77"/>
      <c r="H76" s="77"/>
    </row>
    <row r="77" spans="1:8" s="608" customFormat="1" x14ac:dyDescent="0.25">
      <c r="A77" s="39"/>
      <c r="B77" s="39"/>
      <c r="C77" s="77"/>
      <c r="D77" s="77"/>
      <c r="E77" s="77"/>
      <c r="F77" s="77"/>
      <c r="G77" s="77"/>
      <c r="H77" s="77"/>
    </row>
    <row r="78" spans="1:8" s="608" customFormat="1" x14ac:dyDescent="0.25">
      <c r="A78" s="39"/>
      <c r="B78" s="39"/>
      <c r="C78" s="77"/>
      <c r="D78" s="77"/>
      <c r="E78" s="77"/>
      <c r="F78" s="77"/>
      <c r="G78" s="77"/>
      <c r="H78" s="77"/>
    </row>
    <row r="79" spans="1:8" s="608" customFormat="1" x14ac:dyDescent="0.25">
      <c r="A79" s="39"/>
      <c r="B79" s="39"/>
      <c r="C79" s="77"/>
      <c r="D79" s="77"/>
      <c r="E79" s="77"/>
      <c r="F79" s="77"/>
      <c r="G79" s="77"/>
      <c r="H79" s="77"/>
    </row>
    <row r="80" spans="1:8" s="608" customFormat="1" x14ac:dyDescent="0.25">
      <c r="A80" s="39"/>
      <c r="B80" s="39"/>
      <c r="C80" s="77"/>
      <c r="D80" s="77"/>
      <c r="E80" s="77"/>
      <c r="F80" s="77"/>
      <c r="G80" s="77"/>
      <c r="H80" s="77"/>
    </row>
    <row r="81" spans="1:8" s="608" customFormat="1" x14ac:dyDescent="0.25">
      <c r="A81" s="39"/>
      <c r="B81" s="39"/>
      <c r="C81" s="77"/>
      <c r="D81" s="77"/>
      <c r="E81" s="77"/>
      <c r="F81" s="77"/>
      <c r="G81" s="77"/>
      <c r="H81" s="77"/>
    </row>
    <row r="82" spans="1:8" s="608" customFormat="1" x14ac:dyDescent="0.25">
      <c r="A82" s="39"/>
      <c r="B82" s="39"/>
      <c r="C82" s="77"/>
      <c r="D82" s="77"/>
      <c r="E82" s="77"/>
      <c r="F82" s="77"/>
      <c r="G82" s="77"/>
      <c r="H82" s="77"/>
    </row>
    <row r="83" spans="1:8" s="608" customFormat="1" x14ac:dyDescent="0.25">
      <c r="A83" s="39"/>
      <c r="B83" s="39"/>
      <c r="C83" s="77"/>
      <c r="D83" s="77"/>
      <c r="E83" s="77"/>
      <c r="F83" s="77"/>
      <c r="G83" s="77"/>
      <c r="H83" s="77"/>
    </row>
    <row r="84" spans="1:8" s="608" customFormat="1" x14ac:dyDescent="0.25">
      <c r="A84" s="39"/>
      <c r="B84" s="39"/>
      <c r="C84" s="77"/>
      <c r="D84" s="77"/>
      <c r="E84" s="77"/>
      <c r="F84" s="77"/>
      <c r="G84" s="77"/>
      <c r="H84" s="77"/>
    </row>
    <row r="85" spans="1:8" s="608" customFormat="1" x14ac:dyDescent="0.25">
      <c r="A85" s="39"/>
      <c r="B85" s="39"/>
      <c r="C85" s="77"/>
      <c r="D85" s="77"/>
      <c r="E85" s="77"/>
      <c r="F85" s="77"/>
      <c r="G85" s="77"/>
      <c r="H85" s="77"/>
    </row>
    <row r="86" spans="1:8" s="608" customFormat="1" x14ac:dyDescent="0.25">
      <c r="A86" s="39"/>
      <c r="B86" s="39"/>
      <c r="C86" s="77"/>
      <c r="D86" s="77"/>
      <c r="E86" s="77"/>
      <c r="F86" s="77"/>
      <c r="G86" s="77"/>
      <c r="H86" s="77"/>
    </row>
    <row r="87" spans="1:8" s="608" customFormat="1" x14ac:dyDescent="0.25">
      <c r="A87" s="39"/>
      <c r="B87" s="39"/>
      <c r="C87" s="77"/>
      <c r="D87" s="77"/>
      <c r="E87" s="77"/>
      <c r="F87" s="77"/>
      <c r="G87" s="77"/>
      <c r="H87" s="77"/>
    </row>
    <row r="88" spans="1:8" s="608" customFormat="1" x14ac:dyDescent="0.25">
      <c r="A88" s="39"/>
      <c r="B88" s="39"/>
      <c r="C88" s="77"/>
      <c r="D88" s="77"/>
      <c r="E88" s="77"/>
      <c r="F88" s="77"/>
      <c r="G88" s="77"/>
      <c r="H88" s="77"/>
    </row>
    <row r="89" spans="1:8" s="608" customFormat="1" x14ac:dyDescent="0.25">
      <c r="A89" s="39"/>
      <c r="B89" s="39"/>
      <c r="C89" s="77"/>
      <c r="D89" s="77"/>
      <c r="E89" s="77"/>
      <c r="F89" s="77"/>
      <c r="G89" s="77"/>
      <c r="H89" s="77"/>
    </row>
    <row r="90" spans="1:8" s="608" customFormat="1" x14ac:dyDescent="0.25">
      <c r="A90" s="39"/>
      <c r="B90" s="39"/>
      <c r="C90" s="77"/>
      <c r="D90" s="77"/>
      <c r="E90" s="77"/>
      <c r="F90" s="77"/>
      <c r="G90" s="77"/>
      <c r="H90" s="77"/>
    </row>
    <row r="91" spans="1:8" s="608" customFormat="1" x14ac:dyDescent="0.25">
      <c r="A91" s="39"/>
      <c r="B91" s="39"/>
      <c r="C91" s="77"/>
      <c r="D91" s="77"/>
      <c r="E91" s="77"/>
      <c r="F91" s="77"/>
      <c r="G91" s="77"/>
      <c r="H91" s="77"/>
    </row>
    <row r="92" spans="1:8" s="608" customFormat="1" x14ac:dyDescent="0.25">
      <c r="A92" s="39"/>
      <c r="B92" s="39"/>
      <c r="C92" s="77"/>
      <c r="D92" s="77"/>
      <c r="E92" s="77"/>
      <c r="F92" s="77"/>
      <c r="G92" s="77"/>
      <c r="H92" s="77"/>
    </row>
    <row r="93" spans="1:8" s="608" customFormat="1" x14ac:dyDescent="0.25">
      <c r="A93" s="39"/>
      <c r="B93" s="39"/>
      <c r="C93" s="77"/>
      <c r="D93" s="77"/>
      <c r="E93" s="77"/>
      <c r="F93" s="77"/>
      <c r="G93" s="77"/>
      <c r="H93" s="77"/>
    </row>
    <row r="94" spans="1:8" s="608" customFormat="1" x14ac:dyDescent="0.25">
      <c r="A94" s="39"/>
      <c r="B94" s="39"/>
      <c r="C94" s="77"/>
      <c r="D94" s="77"/>
      <c r="E94" s="77"/>
      <c r="F94" s="77"/>
      <c r="G94" s="77"/>
      <c r="H94" s="77"/>
    </row>
    <row r="95" spans="1:8" s="608" customFormat="1" x14ac:dyDescent="0.25">
      <c r="A95" s="39"/>
      <c r="B95" s="39"/>
      <c r="C95" s="77"/>
      <c r="D95" s="77"/>
      <c r="E95" s="77"/>
      <c r="F95" s="77"/>
      <c r="G95" s="77"/>
      <c r="H95" s="77"/>
    </row>
    <row r="96" spans="1:8" s="608" customFormat="1" x14ac:dyDescent="0.25">
      <c r="A96" s="39"/>
      <c r="B96" s="39"/>
      <c r="C96" s="77"/>
      <c r="D96" s="77"/>
      <c r="E96" s="77"/>
      <c r="F96" s="77"/>
      <c r="G96" s="77"/>
      <c r="H96" s="77"/>
    </row>
    <row r="97" spans="1:8" s="608" customFormat="1" x14ac:dyDescent="0.25">
      <c r="A97" s="39"/>
      <c r="B97" s="39"/>
      <c r="C97" s="77"/>
      <c r="D97" s="77"/>
      <c r="E97" s="77"/>
      <c r="F97" s="77"/>
      <c r="G97" s="77"/>
      <c r="H97" s="77"/>
    </row>
    <row r="98" spans="1:8" s="608" customFormat="1" x14ac:dyDescent="0.25">
      <c r="A98" s="39"/>
      <c r="B98" s="39"/>
      <c r="C98" s="77"/>
      <c r="D98" s="77"/>
      <c r="E98" s="77"/>
      <c r="F98" s="77"/>
      <c r="G98" s="77"/>
      <c r="H98" s="77"/>
    </row>
    <row r="99" spans="1:8" s="608" customFormat="1" x14ac:dyDescent="0.25">
      <c r="A99" s="39"/>
      <c r="B99" s="39"/>
      <c r="C99" s="77"/>
      <c r="D99" s="77"/>
      <c r="E99" s="77"/>
      <c r="F99" s="77"/>
      <c r="G99" s="77"/>
      <c r="H99" s="77"/>
    </row>
  </sheetData>
  <mergeCells count="4">
    <mergeCell ref="A4:B5"/>
    <mergeCell ref="C4:D4"/>
    <mergeCell ref="E4:F4"/>
    <mergeCell ref="G4:H4"/>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31"/>
  <sheetViews>
    <sheetView showGridLines="0" zoomScaleNormal="100" workbookViewId="0">
      <selection activeCell="H8" sqref="H8"/>
    </sheetView>
  </sheetViews>
  <sheetFormatPr baseColWidth="10" defaultColWidth="11" defaultRowHeight="13.2" x14ac:dyDescent="0.25"/>
  <cols>
    <col min="1" max="1" width="4.59765625" style="39" customWidth="1"/>
    <col min="2" max="2" width="31.59765625" style="39" customWidth="1"/>
    <col min="3" max="3" width="37" style="39" customWidth="1"/>
    <col min="4" max="6" width="16.59765625" style="48" customWidth="1"/>
    <col min="7" max="7" width="12.09765625" style="39" customWidth="1"/>
    <col min="8" max="16384" width="11" style="39"/>
  </cols>
  <sheetData>
    <row r="1" spans="1:6" s="44" customFormat="1" ht="17.399999999999999" x14ac:dyDescent="0.3">
      <c r="A1" s="318" t="s">
        <v>234</v>
      </c>
      <c r="B1" s="43"/>
      <c r="C1" s="43"/>
      <c r="D1" s="41"/>
      <c r="E1" s="69"/>
      <c r="F1" s="69"/>
    </row>
    <row r="2" spans="1:6" s="44" customFormat="1" x14ac:dyDescent="0.25">
      <c r="A2" s="43"/>
      <c r="B2" s="43"/>
      <c r="C2" s="43"/>
      <c r="D2" s="41"/>
      <c r="E2" s="69"/>
      <c r="F2" s="69"/>
    </row>
    <row r="3" spans="1:6" s="44" customFormat="1" x14ac:dyDescent="0.25">
      <c r="A3" s="43"/>
      <c r="B3" s="43"/>
      <c r="C3" s="43"/>
      <c r="D3" s="41"/>
      <c r="E3" s="69"/>
      <c r="F3" s="69"/>
    </row>
    <row r="4" spans="1:6" s="54" customFormat="1" x14ac:dyDescent="0.25">
      <c r="A4" s="656" t="s">
        <v>409</v>
      </c>
      <c r="B4" s="656"/>
      <c r="C4" s="656"/>
      <c r="D4" s="319" t="s">
        <v>17</v>
      </c>
      <c r="E4" s="53" t="s">
        <v>17</v>
      </c>
      <c r="F4" s="52" t="s">
        <v>208</v>
      </c>
    </row>
    <row r="5" spans="1:6" s="54" customFormat="1" x14ac:dyDescent="0.25">
      <c r="A5" s="657"/>
      <c r="B5" s="657"/>
      <c r="C5" s="657"/>
      <c r="D5" s="320" t="s">
        <v>538</v>
      </c>
      <c r="E5" s="82" t="s">
        <v>509</v>
      </c>
      <c r="F5" s="83" t="s">
        <v>481</v>
      </c>
    </row>
    <row r="6" spans="1:6" s="44" customFormat="1" ht="12.75" customHeight="1" x14ac:dyDescent="0.25">
      <c r="A6" s="42"/>
      <c r="B6" s="42"/>
      <c r="C6" s="42"/>
      <c r="D6" s="322"/>
      <c r="E6" s="70"/>
      <c r="F6" s="63"/>
    </row>
    <row r="7" spans="1:6" s="44" customFormat="1" x14ac:dyDescent="0.25">
      <c r="B7" s="43" t="s">
        <v>34</v>
      </c>
      <c r="C7" s="42"/>
      <c r="D7" s="322"/>
      <c r="E7" s="70"/>
      <c r="F7" s="63"/>
    </row>
    <row r="8" spans="1:6" s="2" customFormat="1" ht="12.75" customHeight="1" x14ac:dyDescent="0.25">
      <c r="A8" s="8">
        <v>50</v>
      </c>
      <c r="B8" s="2" t="s">
        <v>26</v>
      </c>
      <c r="D8" s="323">
        <v>710197.85</v>
      </c>
      <c r="E8" s="38">
        <v>2164000</v>
      </c>
      <c r="F8" s="38">
        <v>1622014.55</v>
      </c>
    </row>
    <row r="9" spans="1:6" s="2" customFormat="1" ht="12.75" customHeight="1" x14ac:dyDescent="0.25">
      <c r="A9" s="8">
        <v>52</v>
      </c>
      <c r="B9" s="2" t="s">
        <v>0</v>
      </c>
      <c r="D9" s="323">
        <v>170339.45</v>
      </c>
      <c r="E9" s="38">
        <v>95000</v>
      </c>
      <c r="F9" s="38">
        <v>25422.5</v>
      </c>
    </row>
    <row r="10" spans="1:6" s="2" customFormat="1" ht="12.75" customHeight="1" x14ac:dyDescent="0.25">
      <c r="A10" s="8">
        <v>54</v>
      </c>
      <c r="B10" s="2" t="s">
        <v>1</v>
      </c>
      <c r="D10" s="323">
        <v>0</v>
      </c>
      <c r="E10" s="38"/>
      <c r="F10" s="38"/>
    </row>
    <row r="11" spans="1:6" s="2" customFormat="1" ht="12.75" customHeight="1" x14ac:dyDescent="0.25">
      <c r="A11" s="8">
        <v>55</v>
      </c>
      <c r="B11" s="2" t="s">
        <v>27</v>
      </c>
      <c r="D11" s="323">
        <v>0</v>
      </c>
      <c r="E11" s="38"/>
      <c r="F11" s="38"/>
    </row>
    <row r="12" spans="1:6" s="2" customFormat="1" ht="12.75" customHeight="1" x14ac:dyDescent="0.25">
      <c r="A12" s="8">
        <v>56</v>
      </c>
      <c r="B12" s="2" t="s">
        <v>28</v>
      </c>
      <c r="D12" s="323">
        <v>303800</v>
      </c>
      <c r="E12" s="38">
        <v>0</v>
      </c>
      <c r="F12" s="38">
        <v>0</v>
      </c>
    </row>
    <row r="13" spans="1:6" s="62" customFormat="1" ht="21" customHeight="1" x14ac:dyDescent="0.25">
      <c r="A13" s="59"/>
      <c r="B13" s="60" t="s">
        <v>35</v>
      </c>
      <c r="C13" s="61"/>
      <c r="D13" s="325">
        <f>SUM(D8:D12)</f>
        <v>1184337.3</v>
      </c>
      <c r="E13" s="37">
        <f>SUM(E8:E12)</f>
        <v>2259000</v>
      </c>
      <c r="F13" s="37">
        <f>SUM(F8:F12)</f>
        <v>1647437.05</v>
      </c>
    </row>
    <row r="14" spans="1:6" s="2" customFormat="1" x14ac:dyDescent="0.25">
      <c r="A14" s="8"/>
      <c r="B14" s="8"/>
      <c r="D14" s="324"/>
      <c r="E14" s="38"/>
      <c r="F14" s="38"/>
    </row>
    <row r="15" spans="1:6" s="2" customFormat="1" x14ac:dyDescent="0.25">
      <c r="A15" s="8"/>
      <c r="B15" s="19" t="s">
        <v>36</v>
      </c>
      <c r="D15" s="324"/>
      <c r="E15" s="38"/>
      <c r="F15" s="38"/>
    </row>
    <row r="16" spans="1:6" s="2" customFormat="1" ht="12.75" customHeight="1" x14ac:dyDescent="0.25">
      <c r="A16" s="8">
        <v>60</v>
      </c>
      <c r="B16" s="2" t="s">
        <v>29</v>
      </c>
      <c r="D16" s="323">
        <v>0</v>
      </c>
      <c r="E16" s="38"/>
      <c r="F16" s="38"/>
    </row>
    <row r="17" spans="1:6" s="2" customFormat="1" ht="12.75" customHeight="1" x14ac:dyDescent="0.25">
      <c r="A17" s="8">
        <v>62</v>
      </c>
      <c r="B17" s="499" t="s">
        <v>305</v>
      </c>
      <c r="D17" s="323">
        <v>0</v>
      </c>
      <c r="E17" s="38"/>
      <c r="F17" s="38"/>
    </row>
    <row r="18" spans="1:6" s="2" customFormat="1" ht="12.75" customHeight="1" x14ac:dyDescent="0.25">
      <c r="A18" s="8">
        <v>63</v>
      </c>
      <c r="B18" s="2" t="s">
        <v>30</v>
      </c>
      <c r="D18" s="323">
        <v>710067.45</v>
      </c>
      <c r="E18" s="38">
        <v>872600</v>
      </c>
      <c r="F18" s="38">
        <v>898090.35</v>
      </c>
    </row>
    <row r="19" spans="1:6" s="2" customFormat="1" ht="12.75" customHeight="1" x14ac:dyDescent="0.25">
      <c r="A19" s="8">
        <v>64</v>
      </c>
      <c r="B19" s="2" t="s">
        <v>31</v>
      </c>
      <c r="D19" s="323">
        <v>0</v>
      </c>
      <c r="E19" s="38"/>
      <c r="F19" s="38"/>
    </row>
    <row r="20" spans="1:6" s="2" customFormat="1" ht="12.75" customHeight="1" x14ac:dyDescent="0.25">
      <c r="A20" s="8">
        <v>65</v>
      </c>
      <c r="B20" s="2" t="s">
        <v>32</v>
      </c>
      <c r="D20" s="323">
        <v>0</v>
      </c>
      <c r="E20" s="38"/>
      <c r="F20" s="38"/>
    </row>
    <row r="21" spans="1:6" s="2" customFormat="1" ht="12.75" customHeight="1" x14ac:dyDescent="0.25">
      <c r="A21" s="8">
        <v>66</v>
      </c>
      <c r="B21" s="2" t="s">
        <v>33</v>
      </c>
      <c r="D21" s="323">
        <v>0</v>
      </c>
      <c r="E21" s="38"/>
      <c r="F21" s="38"/>
    </row>
    <row r="22" spans="1:6" s="62" customFormat="1" ht="21" customHeight="1" x14ac:dyDescent="0.25">
      <c r="A22" s="59"/>
      <c r="B22" s="60" t="s">
        <v>37</v>
      </c>
      <c r="C22" s="61"/>
      <c r="D22" s="325">
        <f>SUM(D16:D21)</f>
        <v>710067.45</v>
      </c>
      <c r="E22" s="37">
        <f>SUM(E16:E21)</f>
        <v>872600</v>
      </c>
      <c r="F22" s="37">
        <f>SUM(F16:F21)</f>
        <v>898090.35</v>
      </c>
    </row>
    <row r="23" spans="1:6" s="2" customFormat="1" x14ac:dyDescent="0.25">
      <c r="A23" s="19"/>
      <c r="B23" s="19"/>
      <c r="D23" s="324"/>
      <c r="E23" s="38"/>
      <c r="F23" s="38"/>
    </row>
    <row r="24" spans="1:6" s="2" customFormat="1" x14ac:dyDescent="0.25">
      <c r="A24" s="19"/>
      <c r="B24" s="19"/>
      <c r="D24" s="324"/>
      <c r="E24" s="38"/>
      <c r="F24" s="38"/>
    </row>
    <row r="25" spans="1:6" s="2" customFormat="1" x14ac:dyDescent="0.25">
      <c r="A25" s="19" t="s">
        <v>230</v>
      </c>
      <c r="B25" s="19"/>
      <c r="D25" s="324"/>
      <c r="E25" s="38"/>
      <c r="F25" s="38"/>
    </row>
    <row r="26" spans="1:6" s="2" customFormat="1" ht="9" customHeight="1" x14ac:dyDescent="0.25">
      <c r="A26" s="19"/>
      <c r="B26" s="19"/>
      <c r="D26" s="324"/>
      <c r="E26" s="38"/>
      <c r="F26" s="38"/>
    </row>
    <row r="27" spans="1:6" s="2" customFormat="1" ht="12.75" customHeight="1" x14ac:dyDescent="0.25">
      <c r="A27" s="8"/>
      <c r="B27" s="2" t="s">
        <v>35</v>
      </c>
      <c r="D27" s="323">
        <f>D13</f>
        <v>1184337.3</v>
      </c>
      <c r="E27" s="38">
        <f>E13</f>
        <v>2259000</v>
      </c>
      <c r="F27" s="38">
        <f>F13</f>
        <v>1647437.05</v>
      </c>
    </row>
    <row r="28" spans="1:6" s="2" customFormat="1" ht="12.75" customHeight="1" x14ac:dyDescent="0.25">
      <c r="A28" s="8"/>
      <c r="B28" s="2" t="s">
        <v>37</v>
      </c>
      <c r="D28" s="323">
        <f>D22</f>
        <v>710067.45</v>
      </c>
      <c r="E28" s="38">
        <f>E22</f>
        <v>872600</v>
      </c>
      <c r="F28" s="38">
        <f>F22</f>
        <v>898090.35</v>
      </c>
    </row>
    <row r="29" spans="1:6" s="2" customFormat="1" ht="12.75" customHeight="1" x14ac:dyDescent="0.25">
      <c r="A29" s="8">
        <v>592</v>
      </c>
      <c r="B29" s="2" t="s">
        <v>235</v>
      </c>
      <c r="D29" s="323">
        <v>181937.1</v>
      </c>
      <c r="E29" s="38">
        <v>85000</v>
      </c>
      <c r="F29" s="38">
        <v>489376.2</v>
      </c>
    </row>
    <row r="30" spans="1:6" s="62" customFormat="1" ht="21" customHeight="1" x14ac:dyDescent="0.25">
      <c r="A30" s="59"/>
      <c r="B30" s="60" t="s">
        <v>99</v>
      </c>
      <c r="C30" s="65"/>
      <c r="D30" s="325">
        <f>-D27+D28-D29</f>
        <v>-656206.95000000007</v>
      </c>
      <c r="E30" s="297">
        <f t="shared" ref="E30:F30" si="0">-E27+E28-E29</f>
        <v>-1471400</v>
      </c>
      <c r="F30" s="297">
        <f t="shared" si="0"/>
        <v>-1238722.9000000001</v>
      </c>
    </row>
    <row r="31" spans="1:6" s="66" customFormat="1" ht="10.199999999999999" x14ac:dyDescent="0.2">
      <c r="A31" s="67"/>
      <c r="B31" s="67"/>
      <c r="C31" s="71"/>
      <c r="D31" s="72"/>
      <c r="E31" s="73"/>
      <c r="F31" s="7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99"/>
  <sheetViews>
    <sheetView showGridLines="0" zoomScaleNormal="100" workbookViewId="0">
      <selection activeCell="G4" sqref="G4:H4"/>
    </sheetView>
  </sheetViews>
  <sheetFormatPr baseColWidth="10" defaultColWidth="11" defaultRowHeight="13.2" x14ac:dyDescent="0.25"/>
  <cols>
    <col min="1" max="1" width="7.69921875" style="42" customWidth="1"/>
    <col min="2" max="2" width="45.59765625" style="39" customWidth="1"/>
    <col min="3" max="8" width="11.59765625" style="48" customWidth="1"/>
    <col min="9" max="9" width="12.09765625" style="39" customWidth="1"/>
    <col min="10" max="16384" width="11" style="39"/>
  </cols>
  <sheetData>
    <row r="1" spans="1:8" s="44" customFormat="1" ht="17.399999999999999" x14ac:dyDescent="0.3">
      <c r="A1" s="318" t="s">
        <v>85</v>
      </c>
      <c r="B1" s="43"/>
      <c r="C1" s="41"/>
      <c r="D1" s="41"/>
      <c r="E1" s="69"/>
      <c r="F1" s="69"/>
      <c r="G1" s="69"/>
      <c r="H1" s="69"/>
    </row>
    <row r="2" spans="1:8" s="44" customFormat="1" x14ac:dyDescent="0.25">
      <c r="A2" s="43"/>
      <c r="B2" s="43"/>
      <c r="C2" s="41"/>
      <c r="D2" s="41"/>
      <c r="E2" s="69"/>
      <c r="F2" s="69"/>
      <c r="G2" s="69"/>
      <c r="H2" s="69"/>
    </row>
    <row r="3" spans="1:8" s="44" customFormat="1" x14ac:dyDescent="0.25">
      <c r="A3" s="43"/>
      <c r="B3" s="43"/>
      <c r="C3" s="41"/>
      <c r="D3" s="41"/>
      <c r="E3" s="69"/>
      <c r="F3" s="69"/>
      <c r="G3" s="69"/>
      <c r="H3" s="69"/>
    </row>
    <row r="4" spans="1:8" s="54" customFormat="1" x14ac:dyDescent="0.25">
      <c r="A4" s="656" t="s">
        <v>96</v>
      </c>
      <c r="B4" s="656"/>
      <c r="C4" s="672" t="s">
        <v>539</v>
      </c>
      <c r="D4" s="672"/>
      <c r="E4" s="671" t="s">
        <v>508</v>
      </c>
      <c r="F4" s="671"/>
      <c r="G4" s="670" t="s">
        <v>540</v>
      </c>
      <c r="H4" s="670"/>
    </row>
    <row r="5" spans="1:8" s="54" customFormat="1" ht="13.5" customHeight="1" x14ac:dyDescent="0.25">
      <c r="A5" s="657"/>
      <c r="B5" s="657"/>
      <c r="C5" s="326" t="s">
        <v>74</v>
      </c>
      <c r="D5" s="326" t="s">
        <v>75</v>
      </c>
      <c r="E5" s="75" t="s">
        <v>74</v>
      </c>
      <c r="F5" s="75" t="s">
        <v>75</v>
      </c>
      <c r="G5" s="74" t="s">
        <v>74</v>
      </c>
      <c r="H5" s="74" t="s">
        <v>75</v>
      </c>
    </row>
    <row r="6" spans="1:8" s="44" customFormat="1" x14ac:dyDescent="0.25">
      <c r="A6" s="42"/>
      <c r="B6" s="42"/>
      <c r="C6" s="321"/>
      <c r="D6" s="321"/>
      <c r="E6" s="64"/>
      <c r="F6" s="64"/>
      <c r="G6" s="68"/>
      <c r="H6" s="68"/>
    </row>
    <row r="7" spans="1:8" s="2" customFormat="1" x14ac:dyDescent="0.25">
      <c r="A7" s="34">
        <v>8</v>
      </c>
      <c r="B7" s="35" t="s">
        <v>346</v>
      </c>
      <c r="C7" s="327">
        <v>0</v>
      </c>
      <c r="D7" s="327">
        <v>0</v>
      </c>
      <c r="E7" s="36">
        <v>0</v>
      </c>
      <c r="F7" s="36">
        <v>0</v>
      </c>
      <c r="G7" s="36">
        <v>0</v>
      </c>
      <c r="H7" s="36">
        <v>0</v>
      </c>
    </row>
    <row r="8" spans="1:8" s="2" customFormat="1" x14ac:dyDescent="0.25">
      <c r="A8" s="34"/>
      <c r="B8" s="35" t="s">
        <v>239</v>
      </c>
      <c r="C8" s="327"/>
      <c r="D8" s="327">
        <v>0</v>
      </c>
      <c r="E8" s="36"/>
      <c r="F8" s="36">
        <v>0</v>
      </c>
      <c r="G8" s="36"/>
      <c r="H8" s="36">
        <v>0</v>
      </c>
    </row>
    <row r="9" spans="1:8" s="2" customFormat="1" x14ac:dyDescent="0.25">
      <c r="A9" s="34"/>
      <c r="B9" s="35"/>
      <c r="C9" s="327"/>
      <c r="D9" s="327"/>
      <c r="E9" s="36"/>
      <c r="F9" s="36"/>
      <c r="G9" s="36"/>
      <c r="H9" s="36"/>
    </row>
    <row r="10" spans="1:8" s="2" customFormat="1" x14ac:dyDescent="0.25">
      <c r="A10" s="34">
        <v>820</v>
      </c>
      <c r="B10" s="35" t="s">
        <v>506</v>
      </c>
      <c r="C10" s="327">
        <v>0</v>
      </c>
      <c r="D10" s="327">
        <v>0</v>
      </c>
      <c r="E10" s="36"/>
      <c r="F10" s="36"/>
      <c r="G10" s="36"/>
      <c r="H10" s="36"/>
    </row>
    <row r="11" spans="1:8" s="2" customFormat="1" x14ac:dyDescent="0.25">
      <c r="A11" s="34"/>
      <c r="B11" s="35" t="s">
        <v>507</v>
      </c>
      <c r="C11" s="327"/>
      <c r="D11" s="327">
        <v>0</v>
      </c>
      <c r="E11" s="36"/>
      <c r="F11" s="36"/>
      <c r="G11" s="36"/>
      <c r="H11" s="36"/>
    </row>
    <row r="12" spans="1:8" s="2" customFormat="1" x14ac:dyDescent="0.25">
      <c r="A12" s="34"/>
      <c r="B12" s="76"/>
      <c r="C12" s="327"/>
      <c r="D12" s="327"/>
      <c r="E12" s="36"/>
      <c r="F12" s="36"/>
      <c r="G12" s="36"/>
      <c r="H12" s="36"/>
    </row>
    <row r="13" spans="1:8" s="2" customFormat="1" x14ac:dyDescent="0.25">
      <c r="A13" s="34">
        <v>8201</v>
      </c>
      <c r="B13" s="35" t="s">
        <v>405</v>
      </c>
      <c r="C13" s="327">
        <v>0</v>
      </c>
      <c r="D13" s="327">
        <v>0</v>
      </c>
      <c r="E13" s="36">
        <v>0</v>
      </c>
      <c r="F13" s="36">
        <v>0</v>
      </c>
      <c r="G13" s="36">
        <v>0</v>
      </c>
      <c r="H13" s="36">
        <v>0</v>
      </c>
    </row>
    <row r="14" spans="1:8" s="2" customFormat="1" x14ac:dyDescent="0.25">
      <c r="A14" s="34"/>
      <c r="B14" s="35" t="s">
        <v>239</v>
      </c>
      <c r="C14" s="327"/>
      <c r="D14" s="327">
        <v>0</v>
      </c>
      <c r="E14" s="36"/>
      <c r="F14" s="36">
        <v>0</v>
      </c>
      <c r="G14" s="36"/>
      <c r="H14" s="36">
        <v>0</v>
      </c>
    </row>
    <row r="15" spans="1:8" s="2" customFormat="1" x14ac:dyDescent="0.25">
      <c r="A15" s="34"/>
      <c r="B15" s="35"/>
      <c r="C15" s="327"/>
      <c r="D15" s="327"/>
      <c r="E15" s="36"/>
      <c r="F15" s="36"/>
      <c r="G15" s="36"/>
      <c r="H15" s="36"/>
    </row>
    <row r="16" spans="1:8" s="2" customFormat="1" x14ac:dyDescent="0.25">
      <c r="A16" s="298">
        <v>5000.01</v>
      </c>
      <c r="B16" s="238" t="s">
        <v>238</v>
      </c>
      <c r="C16" s="327">
        <v>0</v>
      </c>
      <c r="D16" s="327"/>
      <c r="E16" s="36">
        <v>0</v>
      </c>
      <c r="F16" s="36"/>
      <c r="G16" s="36"/>
      <c r="H16" s="36"/>
    </row>
    <row r="17" spans="1:8" s="2" customFormat="1" x14ac:dyDescent="0.25">
      <c r="A17" s="34">
        <v>5040.01</v>
      </c>
      <c r="B17" s="238" t="s">
        <v>312</v>
      </c>
      <c r="C17" s="327">
        <v>0</v>
      </c>
      <c r="D17" s="327"/>
      <c r="E17" s="36">
        <v>0</v>
      </c>
      <c r="F17" s="36"/>
      <c r="G17" s="36">
        <v>0</v>
      </c>
      <c r="H17" s="36"/>
    </row>
    <row r="18" spans="1:8" s="2" customFormat="1" x14ac:dyDescent="0.25">
      <c r="A18" s="34">
        <v>5040.0200000000004</v>
      </c>
      <c r="B18" s="238" t="s">
        <v>311</v>
      </c>
      <c r="C18" s="327"/>
      <c r="D18" s="327"/>
      <c r="E18" s="36"/>
      <c r="F18" s="36"/>
      <c r="G18" s="36"/>
      <c r="H18" s="36"/>
    </row>
    <row r="19" spans="1:8" x14ac:dyDescent="0.25">
      <c r="A19" s="42" t="s">
        <v>82</v>
      </c>
      <c r="B19" s="44" t="s">
        <v>83</v>
      </c>
      <c r="C19" s="346"/>
      <c r="D19" s="346">
        <v>0</v>
      </c>
      <c r="E19" s="77"/>
      <c r="F19" s="77">
        <v>0</v>
      </c>
      <c r="G19" s="77"/>
      <c r="H19" s="77">
        <v>0</v>
      </c>
    </row>
    <row r="20" spans="1:8" x14ac:dyDescent="0.25">
      <c r="A20" s="42">
        <v>6360.01</v>
      </c>
      <c r="B20" s="44" t="s">
        <v>310</v>
      </c>
      <c r="C20" s="346"/>
      <c r="D20" s="346">
        <v>0</v>
      </c>
      <c r="E20" s="77"/>
      <c r="F20" s="77">
        <v>0</v>
      </c>
      <c r="G20" s="77"/>
      <c r="H20" s="77">
        <v>0</v>
      </c>
    </row>
    <row r="21" spans="1:8" x14ac:dyDescent="0.25">
      <c r="B21" s="39" t="s">
        <v>76</v>
      </c>
      <c r="C21" s="346"/>
      <c r="D21" s="346"/>
      <c r="E21" s="77"/>
      <c r="F21" s="77"/>
    </row>
    <row r="22" spans="1:8" x14ac:dyDescent="0.25">
      <c r="C22" s="77"/>
      <c r="D22" s="77"/>
      <c r="E22" s="77"/>
      <c r="F22" s="77"/>
      <c r="G22" s="77"/>
      <c r="H22" s="77"/>
    </row>
    <row r="23" spans="1:8" x14ac:dyDescent="0.25">
      <c r="C23" s="77"/>
      <c r="D23" s="77"/>
      <c r="E23" s="77"/>
      <c r="F23" s="77"/>
      <c r="G23" s="77"/>
      <c r="H23" s="77"/>
    </row>
    <row r="24" spans="1:8" x14ac:dyDescent="0.25">
      <c r="C24" s="77"/>
      <c r="D24" s="77"/>
      <c r="E24" s="77"/>
      <c r="F24" s="77"/>
      <c r="G24" s="77"/>
      <c r="H24" s="77"/>
    </row>
    <row r="25" spans="1:8" x14ac:dyDescent="0.25">
      <c r="C25" s="77"/>
      <c r="D25" s="77"/>
      <c r="E25" s="77"/>
      <c r="F25" s="77"/>
      <c r="G25" s="77"/>
      <c r="H25" s="77"/>
    </row>
    <row r="26" spans="1:8" x14ac:dyDescent="0.25">
      <c r="C26" s="77"/>
      <c r="D26" s="77"/>
      <c r="E26" s="77"/>
      <c r="F26" s="77"/>
      <c r="G26" s="77"/>
      <c r="H26" s="77"/>
    </row>
    <row r="27" spans="1:8" x14ac:dyDescent="0.25">
      <c r="C27" s="77"/>
      <c r="D27" s="77"/>
      <c r="E27" s="77"/>
      <c r="F27" s="77"/>
      <c r="G27" s="77"/>
      <c r="H27" s="77"/>
    </row>
    <row r="28" spans="1:8" x14ac:dyDescent="0.25">
      <c r="C28" s="77"/>
      <c r="D28" s="77"/>
      <c r="E28" s="77"/>
      <c r="F28" s="77"/>
      <c r="G28" s="77"/>
      <c r="H28" s="77"/>
    </row>
    <row r="29" spans="1:8" x14ac:dyDescent="0.25">
      <c r="C29" s="77"/>
      <c r="D29" s="77"/>
      <c r="E29" s="77"/>
      <c r="F29" s="77"/>
      <c r="G29" s="77"/>
      <c r="H29" s="77"/>
    </row>
    <row r="30" spans="1:8" x14ac:dyDescent="0.25">
      <c r="C30" s="77"/>
      <c r="D30" s="77"/>
      <c r="E30" s="77"/>
      <c r="F30" s="77"/>
      <c r="G30" s="77"/>
      <c r="H30" s="77"/>
    </row>
    <row r="31" spans="1:8" x14ac:dyDescent="0.25">
      <c r="C31" s="77"/>
      <c r="D31" s="77"/>
      <c r="E31" s="77"/>
      <c r="F31" s="77"/>
      <c r="G31" s="77"/>
      <c r="H31" s="77"/>
    </row>
    <row r="32" spans="1:8" x14ac:dyDescent="0.25">
      <c r="C32" s="77"/>
      <c r="D32" s="77"/>
      <c r="E32" s="77"/>
      <c r="F32" s="77"/>
      <c r="G32" s="77"/>
      <c r="H32" s="77"/>
    </row>
    <row r="33" spans="3:8" x14ac:dyDescent="0.25">
      <c r="C33" s="77"/>
      <c r="D33" s="77"/>
      <c r="E33" s="77"/>
      <c r="F33" s="77"/>
      <c r="G33" s="77"/>
      <c r="H33" s="77"/>
    </row>
    <row r="34" spans="3:8" x14ac:dyDescent="0.25">
      <c r="C34" s="77"/>
      <c r="D34" s="77"/>
      <c r="E34" s="77"/>
      <c r="F34" s="77"/>
      <c r="G34" s="77"/>
      <c r="H34" s="77"/>
    </row>
    <row r="35" spans="3:8" x14ac:dyDescent="0.25">
      <c r="C35" s="77"/>
      <c r="D35" s="77"/>
      <c r="E35" s="77"/>
      <c r="F35" s="77"/>
      <c r="G35" s="77"/>
      <c r="H35" s="77"/>
    </row>
    <row r="36" spans="3:8" x14ac:dyDescent="0.25">
      <c r="C36" s="77"/>
      <c r="D36" s="77"/>
      <c r="E36" s="77"/>
      <c r="F36" s="77"/>
      <c r="G36" s="77"/>
      <c r="H36" s="77"/>
    </row>
    <row r="37" spans="3:8" x14ac:dyDescent="0.25">
      <c r="C37" s="77"/>
      <c r="D37" s="77"/>
      <c r="E37" s="77"/>
      <c r="F37" s="77"/>
      <c r="G37" s="77"/>
      <c r="H37" s="77"/>
    </row>
    <row r="38" spans="3:8" x14ac:dyDescent="0.25">
      <c r="C38" s="77"/>
      <c r="D38" s="77"/>
      <c r="E38" s="77"/>
      <c r="F38" s="77"/>
      <c r="G38" s="77"/>
      <c r="H38" s="77"/>
    </row>
    <row r="39" spans="3:8" x14ac:dyDescent="0.25">
      <c r="C39" s="77"/>
      <c r="D39" s="77"/>
      <c r="E39" s="77"/>
      <c r="F39" s="77"/>
      <c r="G39" s="77"/>
      <c r="H39" s="77"/>
    </row>
    <row r="40" spans="3:8" x14ac:dyDescent="0.25">
      <c r="C40" s="77"/>
      <c r="D40" s="77"/>
      <c r="E40" s="77"/>
      <c r="F40" s="77"/>
      <c r="G40" s="77"/>
      <c r="H40" s="77"/>
    </row>
    <row r="41" spans="3:8" x14ac:dyDescent="0.25">
      <c r="C41" s="77"/>
      <c r="D41" s="77"/>
      <c r="E41" s="77"/>
      <c r="F41" s="77"/>
      <c r="G41" s="77"/>
      <c r="H41" s="77"/>
    </row>
    <row r="42" spans="3:8" x14ac:dyDescent="0.25">
      <c r="C42" s="77"/>
      <c r="D42" s="77"/>
      <c r="E42" s="77"/>
      <c r="F42" s="77"/>
      <c r="G42" s="77"/>
      <c r="H42" s="77"/>
    </row>
    <row r="43" spans="3:8" x14ac:dyDescent="0.25">
      <c r="C43" s="77"/>
      <c r="D43" s="77"/>
      <c r="E43" s="77"/>
      <c r="F43" s="77"/>
      <c r="G43" s="77"/>
      <c r="H43" s="77"/>
    </row>
    <row r="44" spans="3:8" x14ac:dyDescent="0.25">
      <c r="C44" s="77"/>
      <c r="D44" s="77"/>
      <c r="E44" s="77"/>
      <c r="F44" s="77"/>
      <c r="G44" s="77"/>
      <c r="H44" s="77"/>
    </row>
    <row r="45" spans="3:8" x14ac:dyDescent="0.25">
      <c r="C45" s="77"/>
      <c r="D45" s="77"/>
      <c r="E45" s="77"/>
      <c r="F45" s="77"/>
      <c r="G45" s="77"/>
      <c r="H45" s="77"/>
    </row>
    <row r="46" spans="3:8" x14ac:dyDescent="0.25">
      <c r="C46" s="77"/>
      <c r="D46" s="77"/>
      <c r="E46" s="77"/>
      <c r="F46" s="77"/>
      <c r="G46" s="77"/>
      <c r="H46" s="77"/>
    </row>
    <row r="47" spans="3:8" x14ac:dyDescent="0.25">
      <c r="C47" s="77"/>
      <c r="D47" s="77"/>
      <c r="E47" s="77"/>
      <c r="F47" s="77"/>
      <c r="G47" s="77"/>
      <c r="H47" s="77"/>
    </row>
    <row r="48" spans="3:8" x14ac:dyDescent="0.25">
      <c r="C48" s="77"/>
      <c r="D48" s="77"/>
      <c r="E48" s="77"/>
      <c r="F48" s="77"/>
      <c r="G48" s="77"/>
      <c r="H48" s="77"/>
    </row>
    <row r="49" spans="3:8" x14ac:dyDescent="0.25">
      <c r="C49" s="77"/>
      <c r="D49" s="77"/>
      <c r="E49" s="77"/>
      <c r="F49" s="77"/>
      <c r="G49" s="77"/>
      <c r="H49" s="77"/>
    </row>
    <row r="50" spans="3:8" x14ac:dyDescent="0.25">
      <c r="C50" s="77"/>
      <c r="D50" s="77"/>
      <c r="E50" s="77"/>
      <c r="F50" s="77"/>
      <c r="G50" s="77"/>
      <c r="H50" s="77"/>
    </row>
    <row r="51" spans="3:8" x14ac:dyDescent="0.25">
      <c r="C51" s="77"/>
      <c r="D51" s="77"/>
      <c r="E51" s="77"/>
      <c r="F51" s="77"/>
      <c r="G51" s="77"/>
      <c r="H51" s="77"/>
    </row>
    <row r="52" spans="3:8" x14ac:dyDescent="0.25">
      <c r="C52" s="77"/>
      <c r="D52" s="77"/>
      <c r="E52" s="77"/>
      <c r="F52" s="77"/>
      <c r="G52" s="77"/>
      <c r="H52" s="77"/>
    </row>
    <row r="53" spans="3:8" x14ac:dyDescent="0.25">
      <c r="C53" s="77"/>
      <c r="D53" s="77"/>
      <c r="E53" s="77"/>
      <c r="F53" s="77"/>
      <c r="G53" s="77"/>
      <c r="H53" s="77"/>
    </row>
    <row r="54" spans="3:8" x14ac:dyDescent="0.25">
      <c r="C54" s="77"/>
      <c r="D54" s="77"/>
      <c r="E54" s="77"/>
      <c r="F54" s="77"/>
      <c r="G54" s="77"/>
      <c r="H54" s="77"/>
    </row>
    <row r="55" spans="3:8" x14ac:dyDescent="0.25">
      <c r="C55" s="77"/>
      <c r="D55" s="77"/>
      <c r="E55" s="77"/>
      <c r="F55" s="77"/>
      <c r="G55" s="77"/>
      <c r="H55" s="77"/>
    </row>
    <row r="56" spans="3:8" x14ac:dyDescent="0.25">
      <c r="C56" s="77"/>
      <c r="D56" s="77"/>
      <c r="E56" s="77"/>
      <c r="F56" s="77"/>
      <c r="G56" s="77"/>
      <c r="H56" s="77"/>
    </row>
    <row r="57" spans="3:8" x14ac:dyDescent="0.25">
      <c r="C57" s="77"/>
      <c r="D57" s="77"/>
      <c r="E57" s="77"/>
      <c r="F57" s="77"/>
      <c r="G57" s="77"/>
      <c r="H57" s="77"/>
    </row>
    <row r="58" spans="3:8" x14ac:dyDescent="0.25">
      <c r="C58" s="77"/>
      <c r="D58" s="77"/>
      <c r="E58" s="77"/>
      <c r="F58" s="77"/>
      <c r="G58" s="77"/>
      <c r="H58" s="77"/>
    </row>
    <row r="59" spans="3:8" x14ac:dyDescent="0.25">
      <c r="C59" s="77"/>
      <c r="D59" s="77"/>
      <c r="E59" s="77"/>
      <c r="F59" s="77"/>
      <c r="G59" s="77"/>
      <c r="H59" s="77"/>
    </row>
    <row r="60" spans="3:8" x14ac:dyDescent="0.25">
      <c r="C60" s="77"/>
      <c r="D60" s="77"/>
      <c r="E60" s="77"/>
      <c r="F60" s="77"/>
      <c r="G60" s="77"/>
      <c r="H60" s="77"/>
    </row>
    <row r="61" spans="3:8" x14ac:dyDescent="0.25">
      <c r="C61" s="77"/>
      <c r="D61" s="77"/>
      <c r="E61" s="77"/>
      <c r="F61" s="77"/>
      <c r="G61" s="77"/>
      <c r="H61" s="77"/>
    </row>
    <row r="62" spans="3:8" x14ac:dyDescent="0.25">
      <c r="C62" s="77"/>
      <c r="D62" s="77"/>
      <c r="E62" s="77"/>
      <c r="F62" s="77"/>
      <c r="G62" s="77"/>
      <c r="H62" s="77"/>
    </row>
    <row r="63" spans="3:8" x14ac:dyDescent="0.25">
      <c r="C63" s="77"/>
      <c r="D63" s="77"/>
      <c r="E63" s="77"/>
      <c r="F63" s="77"/>
      <c r="G63" s="77"/>
      <c r="H63" s="77"/>
    </row>
    <row r="64" spans="3:8" x14ac:dyDescent="0.25">
      <c r="C64" s="77"/>
      <c r="D64" s="77"/>
      <c r="E64" s="77"/>
      <c r="F64" s="77"/>
      <c r="G64" s="77"/>
      <c r="H64" s="77"/>
    </row>
    <row r="65" spans="3:8" x14ac:dyDescent="0.25">
      <c r="C65" s="77"/>
      <c r="D65" s="77"/>
      <c r="E65" s="77"/>
      <c r="F65" s="77"/>
      <c r="G65" s="77"/>
      <c r="H65" s="77"/>
    </row>
    <row r="66" spans="3:8" x14ac:dyDescent="0.25">
      <c r="C66" s="77"/>
      <c r="D66" s="77"/>
      <c r="E66" s="77"/>
      <c r="F66" s="77"/>
      <c r="G66" s="77"/>
      <c r="H66" s="77"/>
    </row>
    <row r="67" spans="3:8" x14ac:dyDescent="0.25">
      <c r="C67" s="77"/>
      <c r="D67" s="77"/>
      <c r="E67" s="77"/>
      <c r="F67" s="77"/>
      <c r="G67" s="77"/>
      <c r="H67" s="77"/>
    </row>
    <row r="68" spans="3:8" x14ac:dyDescent="0.25">
      <c r="C68" s="77"/>
      <c r="D68" s="77"/>
      <c r="E68" s="77"/>
      <c r="F68" s="77"/>
      <c r="G68" s="77"/>
      <c r="H68" s="77"/>
    </row>
    <row r="69" spans="3:8" x14ac:dyDescent="0.25">
      <c r="C69" s="77"/>
      <c r="D69" s="77"/>
      <c r="E69" s="77"/>
      <c r="F69" s="77"/>
      <c r="G69" s="77"/>
      <c r="H69" s="77"/>
    </row>
    <row r="70" spans="3:8" x14ac:dyDescent="0.25">
      <c r="C70" s="77"/>
      <c r="D70" s="77"/>
      <c r="E70" s="77"/>
      <c r="F70" s="77"/>
      <c r="G70" s="77"/>
      <c r="H70" s="77"/>
    </row>
    <row r="71" spans="3:8" x14ac:dyDescent="0.25">
      <c r="C71" s="77"/>
      <c r="D71" s="77"/>
      <c r="E71" s="77"/>
      <c r="F71" s="77"/>
      <c r="G71" s="77"/>
      <c r="H71" s="77"/>
    </row>
    <row r="72" spans="3:8" x14ac:dyDescent="0.25">
      <c r="C72" s="77"/>
      <c r="D72" s="77"/>
      <c r="E72" s="77"/>
      <c r="F72" s="77"/>
      <c r="G72" s="77"/>
      <c r="H72" s="77"/>
    </row>
    <row r="73" spans="3:8" x14ac:dyDescent="0.25">
      <c r="C73" s="77"/>
      <c r="D73" s="77"/>
      <c r="E73" s="77"/>
      <c r="F73" s="77"/>
      <c r="G73" s="77"/>
      <c r="H73" s="77"/>
    </row>
    <row r="74" spans="3:8" x14ac:dyDescent="0.25">
      <c r="C74" s="77"/>
      <c r="D74" s="77"/>
      <c r="E74" s="77"/>
      <c r="F74" s="77"/>
      <c r="G74" s="77"/>
      <c r="H74" s="77"/>
    </row>
    <row r="75" spans="3:8" x14ac:dyDescent="0.25">
      <c r="C75" s="77"/>
      <c r="D75" s="77"/>
      <c r="E75" s="77"/>
      <c r="F75" s="77"/>
      <c r="G75" s="77"/>
      <c r="H75" s="77"/>
    </row>
    <row r="76" spans="3:8" x14ac:dyDescent="0.25">
      <c r="C76" s="77"/>
      <c r="D76" s="77"/>
      <c r="E76" s="77"/>
      <c r="F76" s="77"/>
      <c r="G76" s="77"/>
      <c r="H76" s="77"/>
    </row>
    <row r="77" spans="3:8" x14ac:dyDescent="0.25">
      <c r="C77" s="77"/>
      <c r="D77" s="77"/>
      <c r="E77" s="77"/>
      <c r="F77" s="77"/>
      <c r="G77" s="77"/>
      <c r="H77" s="77"/>
    </row>
    <row r="78" spans="3:8" x14ac:dyDescent="0.25">
      <c r="C78" s="77"/>
      <c r="D78" s="77"/>
      <c r="E78" s="77"/>
      <c r="F78" s="77"/>
      <c r="G78" s="77"/>
      <c r="H78" s="77"/>
    </row>
    <row r="79" spans="3:8" x14ac:dyDescent="0.25">
      <c r="C79" s="77"/>
      <c r="D79" s="77"/>
      <c r="E79" s="77"/>
      <c r="F79" s="77"/>
      <c r="G79" s="77"/>
      <c r="H79" s="77"/>
    </row>
    <row r="80" spans="3:8" x14ac:dyDescent="0.25">
      <c r="C80" s="77"/>
      <c r="D80" s="77"/>
      <c r="E80" s="77"/>
      <c r="F80" s="77"/>
      <c r="G80" s="77"/>
      <c r="H80" s="77"/>
    </row>
    <row r="81" spans="3:8" x14ac:dyDescent="0.25">
      <c r="C81" s="77"/>
      <c r="D81" s="77"/>
      <c r="E81" s="77"/>
      <c r="F81" s="77"/>
      <c r="G81" s="77"/>
      <c r="H81" s="77"/>
    </row>
    <row r="82" spans="3:8" x14ac:dyDescent="0.25">
      <c r="C82" s="77"/>
      <c r="D82" s="77"/>
      <c r="E82" s="77"/>
      <c r="F82" s="77"/>
      <c r="G82" s="77"/>
      <c r="H82" s="77"/>
    </row>
    <row r="83" spans="3:8" x14ac:dyDescent="0.25">
      <c r="C83" s="77"/>
      <c r="D83" s="77"/>
      <c r="E83" s="77"/>
      <c r="F83" s="77"/>
      <c r="G83" s="77"/>
      <c r="H83" s="77"/>
    </row>
    <row r="84" spans="3:8" x14ac:dyDescent="0.25">
      <c r="C84" s="77"/>
      <c r="D84" s="77"/>
      <c r="E84" s="77"/>
      <c r="F84" s="77"/>
      <c r="G84" s="77"/>
      <c r="H84" s="77"/>
    </row>
    <row r="85" spans="3:8" x14ac:dyDescent="0.25">
      <c r="C85" s="77"/>
      <c r="D85" s="77"/>
      <c r="E85" s="77"/>
      <c r="F85" s="77"/>
      <c r="G85" s="77"/>
      <c r="H85" s="77"/>
    </row>
    <row r="86" spans="3:8" x14ac:dyDescent="0.25">
      <c r="C86" s="77"/>
      <c r="D86" s="77"/>
      <c r="E86" s="77"/>
      <c r="F86" s="77"/>
      <c r="G86" s="77"/>
      <c r="H86" s="77"/>
    </row>
    <row r="87" spans="3:8" x14ac:dyDescent="0.25">
      <c r="C87" s="77"/>
      <c r="D87" s="77"/>
      <c r="E87" s="77"/>
      <c r="F87" s="77"/>
      <c r="G87" s="77"/>
      <c r="H87" s="77"/>
    </row>
    <row r="88" spans="3:8" x14ac:dyDescent="0.25">
      <c r="C88" s="77"/>
      <c r="D88" s="77"/>
      <c r="E88" s="77"/>
      <c r="F88" s="77"/>
      <c r="G88" s="77"/>
      <c r="H88" s="77"/>
    </row>
    <row r="89" spans="3:8" x14ac:dyDescent="0.25">
      <c r="C89" s="77"/>
      <c r="D89" s="77"/>
      <c r="E89" s="77"/>
      <c r="F89" s="77"/>
      <c r="G89" s="77"/>
      <c r="H89" s="77"/>
    </row>
    <row r="90" spans="3:8" x14ac:dyDescent="0.25">
      <c r="C90" s="77"/>
      <c r="D90" s="77"/>
      <c r="E90" s="77"/>
      <c r="F90" s="77"/>
      <c r="G90" s="77"/>
      <c r="H90" s="77"/>
    </row>
    <row r="91" spans="3:8" x14ac:dyDescent="0.25">
      <c r="C91" s="77"/>
      <c r="D91" s="77"/>
      <c r="E91" s="77"/>
      <c r="F91" s="77"/>
      <c r="G91" s="77"/>
      <c r="H91" s="77"/>
    </row>
    <row r="92" spans="3:8" x14ac:dyDescent="0.25">
      <c r="C92" s="77"/>
      <c r="D92" s="77"/>
      <c r="E92" s="77"/>
      <c r="F92" s="77"/>
      <c r="G92" s="77"/>
      <c r="H92" s="77"/>
    </row>
    <row r="93" spans="3:8" x14ac:dyDescent="0.25">
      <c r="C93" s="77"/>
      <c r="D93" s="77"/>
      <c r="E93" s="77"/>
      <c r="F93" s="77"/>
      <c r="G93" s="77"/>
      <c r="H93" s="77"/>
    </row>
    <row r="94" spans="3:8" x14ac:dyDescent="0.25">
      <c r="C94" s="77"/>
      <c r="D94" s="77"/>
      <c r="E94" s="77"/>
      <c r="F94" s="77"/>
      <c r="G94" s="77"/>
      <c r="H94" s="77"/>
    </row>
    <row r="95" spans="3:8" x14ac:dyDescent="0.25">
      <c r="C95" s="77"/>
      <c r="D95" s="77"/>
      <c r="E95" s="77"/>
      <c r="F95" s="77"/>
      <c r="G95" s="77"/>
      <c r="H95" s="77"/>
    </row>
    <row r="96" spans="3:8" x14ac:dyDescent="0.25">
      <c r="C96" s="77"/>
      <c r="D96" s="77"/>
      <c r="E96" s="77"/>
      <c r="F96" s="77"/>
      <c r="G96" s="77"/>
      <c r="H96" s="77"/>
    </row>
    <row r="97" spans="3:8" x14ac:dyDescent="0.25">
      <c r="C97" s="77"/>
      <c r="D97" s="77"/>
      <c r="E97" s="77"/>
      <c r="F97" s="77"/>
      <c r="G97" s="77"/>
      <c r="H97" s="77"/>
    </row>
    <row r="98" spans="3:8" x14ac:dyDescent="0.25">
      <c r="C98" s="77"/>
      <c r="D98" s="77"/>
      <c r="E98" s="77"/>
      <c r="F98" s="77"/>
      <c r="G98" s="77"/>
      <c r="H98" s="77"/>
    </row>
    <row r="99" spans="3:8" x14ac:dyDescent="0.25">
      <c r="C99" s="77"/>
      <c r="D99" s="77"/>
      <c r="E99" s="77"/>
      <c r="F99" s="77"/>
      <c r="G99" s="77"/>
      <c r="H99" s="77"/>
    </row>
  </sheetData>
  <mergeCells count="4">
    <mergeCell ref="A4:B5"/>
    <mergeCell ref="G4:H4"/>
    <mergeCell ref="E4:F4"/>
    <mergeCell ref="C4:D4"/>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P46"/>
  <sheetViews>
    <sheetView showGridLines="0" zoomScaleNormal="100" workbookViewId="0">
      <selection activeCell="D9" sqref="D9"/>
    </sheetView>
  </sheetViews>
  <sheetFormatPr baseColWidth="10" defaultRowHeight="13.8" x14ac:dyDescent="0.25"/>
  <cols>
    <col min="2" max="2" width="31.3984375" bestFit="1" customWidth="1"/>
    <col min="4" max="7" width="11" customWidth="1"/>
    <col min="8" max="8" width="8.19921875" customWidth="1"/>
    <col min="9" max="9" width="11" customWidth="1"/>
  </cols>
  <sheetData>
    <row r="2" spans="1:16" ht="17.399999999999999" x14ac:dyDescent="0.3">
      <c r="A2" s="318" t="s">
        <v>399</v>
      </c>
    </row>
    <row r="5" spans="1:16" ht="17.399999999999999" x14ac:dyDescent="0.3">
      <c r="A5" s="673" t="s">
        <v>225</v>
      </c>
      <c r="B5" s="673"/>
      <c r="C5" s="673"/>
      <c r="D5" s="673"/>
      <c r="E5" s="673"/>
      <c r="F5" s="673"/>
      <c r="G5" s="673"/>
      <c r="H5" s="673"/>
      <c r="I5" s="674"/>
      <c r="J5" s="674"/>
      <c r="K5" s="674"/>
      <c r="L5" s="674"/>
      <c r="M5" s="674"/>
      <c r="N5" s="674"/>
      <c r="O5" s="674"/>
      <c r="P5" s="674"/>
    </row>
    <row r="6" spans="1:16" x14ac:dyDescent="0.25">
      <c r="B6" s="101"/>
    </row>
    <row r="7" spans="1:16" ht="48" x14ac:dyDescent="0.25">
      <c r="A7" s="274" t="s">
        <v>285</v>
      </c>
      <c r="B7" s="188" t="s">
        <v>221</v>
      </c>
      <c r="C7" s="261" t="s">
        <v>545</v>
      </c>
      <c r="D7" s="355" t="s">
        <v>546</v>
      </c>
      <c r="E7" s="355" t="s">
        <v>226</v>
      </c>
      <c r="F7" s="355" t="s">
        <v>227</v>
      </c>
      <c r="G7" s="261" t="s">
        <v>544</v>
      </c>
      <c r="H7" s="368" t="s">
        <v>236</v>
      </c>
      <c r="I7" s="184" t="s">
        <v>510</v>
      </c>
      <c r="J7" s="183" t="s">
        <v>511</v>
      </c>
      <c r="K7" s="261" t="s">
        <v>231</v>
      </c>
      <c r="L7" s="261" t="s">
        <v>232</v>
      </c>
      <c r="M7" s="261" t="s">
        <v>543</v>
      </c>
      <c r="N7" s="370" t="s">
        <v>236</v>
      </c>
      <c r="O7" s="267" t="s">
        <v>542</v>
      </c>
      <c r="P7" s="355" t="s">
        <v>541</v>
      </c>
    </row>
    <row r="8" spans="1:16" x14ac:dyDescent="0.25">
      <c r="A8" s="185"/>
      <c r="B8" s="189"/>
      <c r="C8" s="189"/>
      <c r="D8" s="183"/>
      <c r="E8" s="261"/>
      <c r="F8" s="261"/>
      <c r="G8" s="261"/>
      <c r="H8" s="290"/>
      <c r="I8" s="185"/>
      <c r="J8" s="183"/>
      <c r="K8" s="181"/>
      <c r="L8" s="181"/>
      <c r="M8" s="261"/>
      <c r="N8" s="182"/>
      <c r="O8" s="268"/>
      <c r="P8" s="181"/>
    </row>
    <row r="9" spans="1:16" x14ac:dyDescent="0.25">
      <c r="A9" s="190" t="s">
        <v>222</v>
      </c>
      <c r="B9" s="191"/>
      <c r="C9" s="277"/>
      <c r="D9" s="356"/>
      <c r="E9" s="356"/>
      <c r="F9" s="356"/>
      <c r="G9" s="263"/>
      <c r="H9" s="365"/>
      <c r="I9" s="5"/>
      <c r="J9" s="186"/>
      <c r="K9" s="263"/>
      <c r="L9" s="263"/>
      <c r="M9" s="263"/>
      <c r="N9" s="365"/>
      <c r="O9" s="269"/>
      <c r="P9" s="356"/>
    </row>
    <row r="10" spans="1:16" x14ac:dyDescent="0.25">
      <c r="A10" s="278" t="s">
        <v>330</v>
      </c>
      <c r="B10" s="278" t="s">
        <v>331</v>
      </c>
      <c r="C10" s="279">
        <v>800000</v>
      </c>
      <c r="D10" s="357">
        <v>800000</v>
      </c>
      <c r="E10" s="357">
        <v>0</v>
      </c>
      <c r="F10" s="357">
        <v>0</v>
      </c>
      <c r="G10" s="282">
        <f>+C10+E10-F10</f>
        <v>800000</v>
      </c>
      <c r="H10" s="366">
        <v>0.08</v>
      </c>
      <c r="I10" s="280">
        <f>ROUND(G10*H10/10,0)*10</f>
        <v>64000</v>
      </c>
      <c r="J10" s="281">
        <f>+D10+E10-F10-I10</f>
        <v>736000</v>
      </c>
      <c r="K10" s="282">
        <v>0</v>
      </c>
      <c r="L10" s="282">
        <v>0</v>
      </c>
      <c r="M10" s="281">
        <f>J10</f>
        <v>736000</v>
      </c>
      <c r="N10" s="366">
        <v>0.1</v>
      </c>
      <c r="O10" s="280">
        <f>ROUND(M10*N10/10,0)*10</f>
        <v>73600</v>
      </c>
      <c r="P10" s="371">
        <f>+J10+K10-L10-O10</f>
        <v>662400</v>
      </c>
    </row>
    <row r="11" spans="1:16" x14ac:dyDescent="0.25">
      <c r="A11" s="278"/>
      <c r="B11" s="278"/>
      <c r="C11" s="279"/>
      <c r="D11" s="357"/>
      <c r="E11" s="357"/>
      <c r="F11" s="357"/>
      <c r="G11" s="282"/>
      <c r="H11" s="366"/>
      <c r="I11" s="280"/>
      <c r="J11" s="281"/>
      <c r="K11" s="282"/>
      <c r="L11" s="282"/>
      <c r="M11" s="281"/>
      <c r="N11" s="366"/>
      <c r="O11" s="280"/>
      <c r="P11" s="371"/>
    </row>
    <row r="12" spans="1:16" x14ac:dyDescent="0.25">
      <c r="A12" s="269" t="s">
        <v>330</v>
      </c>
      <c r="B12" s="269" t="s">
        <v>332</v>
      </c>
      <c r="C12" s="284">
        <v>214000</v>
      </c>
      <c r="D12" s="358">
        <v>214000</v>
      </c>
      <c r="E12" s="358">
        <v>0</v>
      </c>
      <c r="F12" s="358">
        <v>0</v>
      </c>
      <c r="G12" s="282">
        <f t="shared" ref="G12:G14" si="0">+C12+E12-F12</f>
        <v>214000</v>
      </c>
      <c r="H12" s="363">
        <v>0.08</v>
      </c>
      <c r="I12" s="280">
        <f t="shared" ref="I12:I14" si="1">ROUND(G12*H12/10,0)*10</f>
        <v>17120</v>
      </c>
      <c r="J12" s="264">
        <f>+D12+E12-F12-I12</f>
        <v>196880</v>
      </c>
      <c r="K12" s="273">
        <v>0</v>
      </c>
      <c r="L12" s="273">
        <v>0</v>
      </c>
      <c r="M12" s="281">
        <f>J12</f>
        <v>196880</v>
      </c>
      <c r="N12" s="363">
        <v>0.1</v>
      </c>
      <c r="O12" s="270">
        <f>ROUND(M12*N12/10,0)*10</f>
        <v>19690</v>
      </c>
      <c r="P12" s="372">
        <f>+J12+K12-L12-O12</f>
        <v>177190</v>
      </c>
    </row>
    <row r="13" spans="1:16" x14ac:dyDescent="0.25">
      <c r="A13" s="187"/>
      <c r="B13" s="187"/>
      <c r="C13" s="285"/>
      <c r="D13" s="359"/>
      <c r="E13" s="359"/>
      <c r="F13" s="359"/>
      <c r="G13" s="282"/>
      <c r="H13" s="367"/>
      <c r="I13" s="280"/>
      <c r="J13" s="254"/>
      <c r="K13" s="265"/>
      <c r="L13" s="265"/>
      <c r="M13" s="281"/>
      <c r="N13" s="367"/>
      <c r="O13" s="271"/>
      <c r="P13" s="359"/>
    </row>
    <row r="14" spans="1:16" x14ac:dyDescent="0.25">
      <c r="A14" s="278" t="s">
        <v>333</v>
      </c>
      <c r="B14" s="278" t="s">
        <v>334</v>
      </c>
      <c r="C14" s="284">
        <v>100000</v>
      </c>
      <c r="D14" s="358">
        <v>100000</v>
      </c>
      <c r="E14" s="358">
        <v>0</v>
      </c>
      <c r="F14" s="358">
        <v>0</v>
      </c>
      <c r="G14" s="282">
        <f t="shared" si="0"/>
        <v>100000</v>
      </c>
      <c r="H14" s="363">
        <v>0.08</v>
      </c>
      <c r="I14" s="273">
        <f t="shared" si="1"/>
        <v>8000</v>
      </c>
      <c r="J14" s="264">
        <f>+D14+E14-F14-I14</f>
        <v>92000</v>
      </c>
      <c r="K14" s="273">
        <v>0</v>
      </c>
      <c r="L14" s="273">
        <v>0</v>
      </c>
      <c r="M14" s="281">
        <f>J14</f>
        <v>92000</v>
      </c>
      <c r="N14" s="363">
        <v>0.1</v>
      </c>
      <c r="O14" s="264">
        <f>ROUND(M14*N14/10,0)*10</f>
        <v>9200</v>
      </c>
      <c r="P14" s="372">
        <f>+J14+K14-L14-O14</f>
        <v>82800</v>
      </c>
    </row>
    <row r="15" spans="1:16" x14ac:dyDescent="0.25">
      <c r="A15" s="278"/>
      <c r="B15" s="278"/>
      <c r="C15" s="284"/>
      <c r="D15" s="358"/>
      <c r="E15" s="358"/>
      <c r="F15" s="358"/>
      <c r="G15" s="282"/>
      <c r="H15" s="363"/>
      <c r="I15" s="273"/>
      <c r="J15" s="264"/>
      <c r="K15" s="273"/>
      <c r="L15" s="273"/>
      <c r="M15" s="281"/>
      <c r="N15" s="363"/>
      <c r="O15" s="264"/>
      <c r="P15" s="372"/>
    </row>
    <row r="16" spans="1:16" x14ac:dyDescent="0.25">
      <c r="A16" s="286"/>
      <c r="B16" s="286" t="s">
        <v>295</v>
      </c>
      <c r="C16" s="284"/>
      <c r="D16" s="358"/>
      <c r="E16" s="358"/>
      <c r="F16" s="358"/>
      <c r="G16" s="273"/>
      <c r="H16" s="363"/>
      <c r="I16" s="270"/>
      <c r="J16" s="264"/>
      <c r="K16" s="273"/>
      <c r="L16" s="273"/>
      <c r="M16" s="264"/>
      <c r="N16" s="363"/>
      <c r="O16" s="264"/>
      <c r="P16" s="372"/>
    </row>
    <row r="17" spans="1:16" x14ac:dyDescent="0.25">
      <c r="A17" s="185"/>
      <c r="B17" s="185"/>
      <c r="C17" s="272"/>
      <c r="D17" s="256"/>
      <c r="E17" s="262"/>
      <c r="F17" s="262"/>
      <c r="G17" s="262"/>
      <c r="H17" s="287"/>
      <c r="I17" s="258"/>
      <c r="J17" s="257"/>
      <c r="K17" s="255"/>
      <c r="L17" s="255"/>
      <c r="M17" s="266"/>
      <c r="N17" s="260"/>
      <c r="O17" s="293">
        <f>SUM(O10:O14)</f>
        <v>102490</v>
      </c>
      <c r="P17" s="259"/>
    </row>
    <row r="18" spans="1:16" x14ac:dyDescent="0.25">
      <c r="A18" s="190" t="s">
        <v>223</v>
      </c>
      <c r="B18" s="5"/>
      <c r="C18" s="284"/>
      <c r="D18" s="358"/>
      <c r="E18" s="358"/>
      <c r="F18" s="358"/>
      <c r="G18" s="273"/>
      <c r="H18" s="363"/>
      <c r="I18" s="253"/>
      <c r="J18" s="252"/>
      <c r="K18" s="358"/>
      <c r="L18" s="358"/>
      <c r="M18" s="264"/>
      <c r="N18" s="363"/>
      <c r="O18" s="270"/>
      <c r="P18" s="372"/>
    </row>
    <row r="19" spans="1:16" x14ac:dyDescent="0.25">
      <c r="A19" s="269" t="s">
        <v>339</v>
      </c>
      <c r="B19" s="269" t="s">
        <v>493</v>
      </c>
      <c r="C19" s="284">
        <f>D19</f>
        <v>0</v>
      </c>
      <c r="D19" s="358">
        <v>0</v>
      </c>
      <c r="E19" s="358">
        <v>0</v>
      </c>
      <c r="F19" s="358">
        <v>0</v>
      </c>
      <c r="G19" s="273">
        <f>+C19+E19-F19</f>
        <v>0</v>
      </c>
      <c r="H19" s="363">
        <v>3.0300000000000001E-2</v>
      </c>
      <c r="I19" s="264">
        <f>ROUND(((G19)*H19)/10,0)*10</f>
        <v>0</v>
      </c>
      <c r="J19" s="264">
        <f>+G19-I19</f>
        <v>0</v>
      </c>
      <c r="K19" s="358">
        <v>270000</v>
      </c>
      <c r="L19" s="358">
        <v>0</v>
      </c>
      <c r="M19" s="264">
        <f>+G19+K19-L19</f>
        <v>270000</v>
      </c>
      <c r="N19" s="363">
        <v>3.0300000000000001E-2</v>
      </c>
      <c r="O19" s="270">
        <f>ROUND(M19*N19/10,0)*10</f>
        <v>8180</v>
      </c>
      <c r="P19" s="372">
        <f>+J19+K19-L19-O19</f>
        <v>261820</v>
      </c>
    </row>
    <row r="20" spans="1:16" x14ac:dyDescent="0.25">
      <c r="A20" s="269"/>
      <c r="B20" s="269" t="s">
        <v>338</v>
      </c>
      <c r="C20" s="284">
        <f>D20</f>
        <v>0</v>
      </c>
      <c r="D20" s="358">
        <v>0</v>
      </c>
      <c r="E20" s="358">
        <v>0</v>
      </c>
      <c r="F20" s="358">
        <v>0</v>
      </c>
      <c r="G20" s="273">
        <f t="shared" ref="G20:G21" si="2">+C20+E20-F20</f>
        <v>0</v>
      </c>
      <c r="H20" s="363">
        <v>3.0300000000000001E-2</v>
      </c>
      <c r="I20" s="264">
        <f t="shared" ref="I20:I21" si="3">ROUND(((G20)*H20)/10,0)*10</f>
        <v>0</v>
      </c>
      <c r="J20" s="264">
        <f t="shared" ref="J20:J31" si="4">+G20-I20</f>
        <v>0</v>
      </c>
      <c r="K20" s="358">
        <v>0</v>
      </c>
      <c r="L20" s="358">
        <v>30000</v>
      </c>
      <c r="M20" s="264">
        <f t="shared" ref="M20:M21" si="5">+G20+K20-L20</f>
        <v>-30000</v>
      </c>
      <c r="N20" s="363">
        <v>3.0300000000000001E-2</v>
      </c>
      <c r="O20" s="270">
        <f>ROUND(M20*N20/10,0)*10</f>
        <v>-910</v>
      </c>
      <c r="P20" s="372">
        <f>+J20+K20-L20-O20</f>
        <v>-29090</v>
      </c>
    </row>
    <row r="21" spans="1:16" x14ac:dyDescent="0.25">
      <c r="A21" s="269"/>
      <c r="B21" s="269" t="s">
        <v>327</v>
      </c>
      <c r="C21" s="284">
        <f>D21</f>
        <v>0</v>
      </c>
      <c r="D21" s="358">
        <v>0</v>
      </c>
      <c r="E21" s="360">
        <v>0</v>
      </c>
      <c r="F21" s="360"/>
      <c r="G21" s="273">
        <f t="shared" si="2"/>
        <v>0</v>
      </c>
      <c r="H21" s="363">
        <v>3.0300000000000001E-2</v>
      </c>
      <c r="I21" s="264">
        <f t="shared" si="3"/>
        <v>0</v>
      </c>
      <c r="J21" s="264">
        <f t="shared" si="4"/>
        <v>0</v>
      </c>
      <c r="K21" s="358">
        <v>0</v>
      </c>
      <c r="L21" s="358">
        <v>20000</v>
      </c>
      <c r="M21" s="264">
        <f t="shared" si="5"/>
        <v>-20000</v>
      </c>
      <c r="N21" s="363">
        <v>3.0300000000000001E-2</v>
      </c>
      <c r="O21" s="270">
        <f>ROUND(M21*N21/10,0)*10</f>
        <v>-610</v>
      </c>
      <c r="P21" s="372">
        <f>+J21+K21-L21-O21</f>
        <v>-19390</v>
      </c>
    </row>
    <row r="22" spans="1:16" x14ac:dyDescent="0.25">
      <c r="A22" s="269"/>
      <c r="B22" s="269"/>
      <c r="C22" s="284"/>
      <c r="D22" s="358"/>
      <c r="E22" s="358"/>
      <c r="F22" s="358"/>
      <c r="G22" s="273"/>
      <c r="H22" s="363"/>
      <c r="I22" s="270"/>
      <c r="J22" s="264"/>
      <c r="K22" s="358"/>
      <c r="L22" s="358"/>
      <c r="M22" s="264"/>
      <c r="N22" s="363"/>
      <c r="O22" s="270"/>
      <c r="P22" s="372"/>
    </row>
    <row r="23" spans="1:16" x14ac:dyDescent="0.25">
      <c r="A23" s="283" t="s">
        <v>339</v>
      </c>
      <c r="B23" s="269" t="s">
        <v>492</v>
      </c>
      <c r="C23" s="284">
        <v>0</v>
      </c>
      <c r="D23" s="358">
        <v>0</v>
      </c>
      <c r="E23" s="358">
        <v>100000</v>
      </c>
      <c r="F23" s="358">
        <v>0</v>
      </c>
      <c r="G23" s="273">
        <f>+C23+E23-F23</f>
        <v>100000</v>
      </c>
      <c r="H23" s="363">
        <v>0.08</v>
      </c>
      <c r="I23" s="264">
        <f>ROUND(((C23+D23+E23-F23)*H23)/10,0)*10</f>
        <v>8000</v>
      </c>
      <c r="J23" s="264">
        <f t="shared" si="4"/>
        <v>92000</v>
      </c>
      <c r="K23" s="358">
        <v>8000</v>
      </c>
      <c r="L23" s="358">
        <v>0</v>
      </c>
      <c r="M23" s="264">
        <v>0</v>
      </c>
      <c r="N23" s="363">
        <v>0</v>
      </c>
      <c r="O23" s="270">
        <f>ROUND(M23*N23/10,0)*10</f>
        <v>0</v>
      </c>
      <c r="P23" s="372">
        <f>+J23+K23-L23-O23</f>
        <v>100000</v>
      </c>
    </row>
    <row r="24" spans="1:16" x14ac:dyDescent="0.25">
      <c r="A24" s="283"/>
      <c r="B24" s="269" t="s">
        <v>328</v>
      </c>
      <c r="C24" s="284"/>
      <c r="D24" s="358"/>
      <c r="E24" s="358"/>
      <c r="F24" s="358"/>
      <c r="G24" s="273">
        <v>100000</v>
      </c>
      <c r="H24" s="363"/>
      <c r="I24" s="264">
        <f>ROUND(((C24+D24+E24-F24)*H24)/10,0)*10</f>
        <v>0</v>
      </c>
      <c r="J24" s="264">
        <f t="shared" si="4"/>
        <v>100000</v>
      </c>
      <c r="K24" s="358">
        <v>250000</v>
      </c>
      <c r="L24" s="358">
        <v>0</v>
      </c>
      <c r="M24" s="264">
        <f>+G24+K24-L24</f>
        <v>350000</v>
      </c>
      <c r="N24" s="363">
        <v>3.0300000000000001E-2</v>
      </c>
      <c r="O24" s="270">
        <f>ROUND(M24*N24/10,0)*10</f>
        <v>10610</v>
      </c>
      <c r="P24" s="372">
        <f>+J24+K24-L24-O24</f>
        <v>339390</v>
      </c>
    </row>
    <row r="25" spans="1:16" x14ac:dyDescent="0.25">
      <c r="A25" s="283"/>
      <c r="B25" s="304" t="s">
        <v>293</v>
      </c>
      <c r="C25" s="291">
        <v>-100000</v>
      </c>
      <c r="D25" s="361">
        <v>0</v>
      </c>
      <c r="E25" s="361">
        <v>0</v>
      </c>
      <c r="F25" s="361">
        <v>0</v>
      </c>
      <c r="G25" s="292">
        <f>+C25+E25-F25</f>
        <v>-100000</v>
      </c>
      <c r="H25" s="364"/>
      <c r="I25" s="289"/>
      <c r="J25" s="289">
        <f t="shared" si="4"/>
        <v>-100000</v>
      </c>
      <c r="K25" s="361">
        <v>0</v>
      </c>
      <c r="L25" s="361">
        <v>0</v>
      </c>
      <c r="M25" s="289">
        <f t="shared" ref="M25:M31" si="6">+G25+K25-L25</f>
        <v>-100000</v>
      </c>
      <c r="N25" s="364">
        <v>3.0300000000000001E-2</v>
      </c>
      <c r="O25" s="288">
        <f>ROUND(M25*N25/10,0)*10</f>
        <v>-3030</v>
      </c>
      <c r="P25" s="373">
        <f>+J25+K25-L25-O25</f>
        <v>-96970</v>
      </c>
    </row>
    <row r="26" spans="1:16" x14ac:dyDescent="0.25">
      <c r="A26" s="283"/>
      <c r="B26" s="304" t="s">
        <v>294</v>
      </c>
      <c r="C26" s="291">
        <v>-8000</v>
      </c>
      <c r="D26" s="361">
        <v>0</v>
      </c>
      <c r="E26" s="361">
        <v>0</v>
      </c>
      <c r="F26" s="361">
        <v>0</v>
      </c>
      <c r="G26" s="292">
        <f>+C26+E26-F26</f>
        <v>-8000</v>
      </c>
      <c r="H26" s="364"/>
      <c r="I26" s="289"/>
      <c r="J26" s="289">
        <f t="shared" si="4"/>
        <v>-8000</v>
      </c>
      <c r="K26" s="361">
        <v>0</v>
      </c>
      <c r="L26" s="361">
        <v>0</v>
      </c>
      <c r="M26" s="289">
        <f t="shared" si="6"/>
        <v>-8000</v>
      </c>
      <c r="N26" s="364">
        <v>0.2</v>
      </c>
      <c r="O26" s="288">
        <f>ROUND(M26*N26/10,0)*10</f>
        <v>-1600</v>
      </c>
      <c r="P26" s="373">
        <f>+J26+K26-L26-O26</f>
        <v>-6400</v>
      </c>
    </row>
    <row r="27" spans="1:16" x14ac:dyDescent="0.25">
      <c r="A27" s="5"/>
      <c r="B27" s="5"/>
      <c r="C27" s="284"/>
      <c r="D27" s="358"/>
      <c r="E27" s="358"/>
      <c r="F27" s="358"/>
      <c r="G27" s="273"/>
      <c r="H27" s="363"/>
      <c r="I27" s="253"/>
      <c r="J27" s="252"/>
      <c r="K27" s="358"/>
      <c r="L27" s="358"/>
      <c r="M27" s="264">
        <f t="shared" si="6"/>
        <v>0</v>
      </c>
      <c r="N27" s="363"/>
      <c r="O27" s="270"/>
      <c r="P27" s="372"/>
    </row>
    <row r="28" spans="1:16" x14ac:dyDescent="0.25">
      <c r="A28" s="5" t="s">
        <v>335</v>
      </c>
      <c r="B28" s="5" t="s">
        <v>336</v>
      </c>
      <c r="C28" s="284">
        <f>D28</f>
        <v>0</v>
      </c>
      <c r="D28" s="358">
        <v>0</v>
      </c>
      <c r="E28" s="358">
        <v>0</v>
      </c>
      <c r="F28" s="358">
        <v>0</v>
      </c>
      <c r="G28" s="273">
        <f>+C28+E28-F28</f>
        <v>0</v>
      </c>
      <c r="H28" s="363">
        <v>0</v>
      </c>
      <c r="I28" s="264">
        <f>ROUND(((D28+E28-F28)*H28)/10,0)*10</f>
        <v>0</v>
      </c>
      <c r="J28" s="264">
        <f t="shared" si="4"/>
        <v>0</v>
      </c>
      <c r="K28" s="358">
        <v>400000</v>
      </c>
      <c r="L28" s="358">
        <v>0</v>
      </c>
      <c r="M28" s="264">
        <f t="shared" si="6"/>
        <v>400000</v>
      </c>
      <c r="N28" s="363">
        <v>6.6699999999999995E-2</v>
      </c>
      <c r="O28" s="270">
        <f>ROUND(M28*N28/10,0)*10</f>
        <v>26680</v>
      </c>
      <c r="P28" s="372">
        <f>+J28+K28-L28-O28</f>
        <v>373320</v>
      </c>
    </row>
    <row r="29" spans="1:16" x14ac:dyDescent="0.25">
      <c r="A29" s="5"/>
      <c r="B29" s="5" t="s">
        <v>337</v>
      </c>
      <c r="C29" s="284">
        <f>D29</f>
        <v>0</v>
      </c>
      <c r="D29" s="358">
        <v>0</v>
      </c>
      <c r="E29" s="358">
        <v>0</v>
      </c>
      <c r="F29" s="358">
        <v>0</v>
      </c>
      <c r="G29" s="273">
        <f>+C29+E29-F29</f>
        <v>0</v>
      </c>
      <c r="H29" s="363">
        <v>0</v>
      </c>
      <c r="I29" s="264">
        <f>ROUND(((D29+E29-F29)*H29)/10,0)*10</f>
        <v>0</v>
      </c>
      <c r="J29" s="264">
        <f t="shared" si="4"/>
        <v>0</v>
      </c>
      <c r="K29" s="358">
        <v>0</v>
      </c>
      <c r="L29" s="358">
        <v>80000</v>
      </c>
      <c r="M29" s="264">
        <f t="shared" si="6"/>
        <v>-80000</v>
      </c>
      <c r="N29" s="363">
        <v>6.6699999999999995E-2</v>
      </c>
      <c r="O29" s="270">
        <f>ROUND(M29*N29/10,0)*10</f>
        <v>-5340</v>
      </c>
      <c r="P29" s="372">
        <f>+J29+K29-L29-O29</f>
        <v>-74660</v>
      </c>
    </row>
    <row r="30" spans="1:16" x14ac:dyDescent="0.25">
      <c r="A30" s="5"/>
      <c r="B30" s="5"/>
      <c r="C30" s="284"/>
      <c r="D30" s="358"/>
      <c r="E30" s="358"/>
      <c r="F30" s="358"/>
      <c r="G30" s="273"/>
      <c r="H30" s="363"/>
      <c r="I30" s="264"/>
      <c r="J30" s="264"/>
      <c r="K30" s="358"/>
      <c r="L30" s="358"/>
      <c r="M30" s="264"/>
      <c r="N30" s="363"/>
      <c r="O30" s="270"/>
      <c r="P30" s="372"/>
    </row>
    <row r="31" spans="1:16" x14ac:dyDescent="0.25">
      <c r="A31" s="5" t="s">
        <v>224</v>
      </c>
      <c r="B31" s="5" t="s">
        <v>340</v>
      </c>
      <c r="C31" s="284">
        <v>0</v>
      </c>
      <c r="D31" s="358">
        <v>0</v>
      </c>
      <c r="E31" s="358">
        <v>0</v>
      </c>
      <c r="F31" s="358">
        <v>0</v>
      </c>
      <c r="G31" s="273">
        <f t="shared" ref="G31" si="7">+C31+E31-F31</f>
        <v>0</v>
      </c>
      <c r="H31" s="363">
        <v>0</v>
      </c>
      <c r="I31" s="264">
        <f t="shared" ref="I31" si="8">ROUND(((D31+E31-F31)*H31)/10,0)*10</f>
        <v>0</v>
      </c>
      <c r="J31" s="264">
        <f t="shared" si="4"/>
        <v>0</v>
      </c>
      <c r="K31" s="358">
        <v>180000</v>
      </c>
      <c r="L31" s="358">
        <v>10000</v>
      </c>
      <c r="M31" s="264">
        <f t="shared" si="6"/>
        <v>170000</v>
      </c>
      <c r="N31" s="363">
        <v>0.02</v>
      </c>
      <c r="O31" s="270">
        <f t="shared" ref="O31" si="9">ROUND(M31*N31/10,0)*10</f>
        <v>3400</v>
      </c>
      <c r="P31" s="372">
        <f t="shared" ref="P31" si="10">+J31+K31-L31-O31</f>
        <v>166600</v>
      </c>
    </row>
    <row r="32" spans="1:16" x14ac:dyDescent="0.25">
      <c r="A32" s="5"/>
      <c r="B32" s="5" t="s">
        <v>341</v>
      </c>
      <c r="C32" s="284"/>
      <c r="D32" s="358"/>
      <c r="E32" s="358"/>
      <c r="F32" s="358"/>
      <c r="G32" s="273"/>
      <c r="H32" s="363"/>
      <c r="I32" s="270"/>
      <c r="J32" s="252"/>
      <c r="K32" s="358"/>
      <c r="L32" s="358"/>
      <c r="M32" s="264"/>
      <c r="N32" s="363"/>
      <c r="O32" s="270"/>
      <c r="P32" s="372"/>
    </row>
    <row r="33" spans="1:16" x14ac:dyDescent="0.25">
      <c r="A33" s="5"/>
      <c r="B33" s="5"/>
      <c r="C33" s="284"/>
      <c r="D33" s="358"/>
      <c r="E33" s="358"/>
      <c r="F33" s="358"/>
      <c r="G33" s="273"/>
      <c r="H33" s="363"/>
      <c r="I33" s="270"/>
      <c r="J33" s="252"/>
      <c r="K33" s="358"/>
      <c r="L33" s="358"/>
      <c r="M33" s="264"/>
      <c r="N33" s="363"/>
      <c r="O33" s="270"/>
      <c r="P33" s="372"/>
    </row>
    <row r="34" spans="1:16" x14ac:dyDescent="0.25">
      <c r="A34" s="5"/>
      <c r="B34" s="5" t="s">
        <v>329</v>
      </c>
      <c r="C34" s="284"/>
      <c r="D34" s="358"/>
      <c r="E34" s="358"/>
      <c r="F34" s="358"/>
      <c r="G34" s="273"/>
      <c r="H34" s="363"/>
      <c r="I34" s="264"/>
      <c r="J34" s="264"/>
      <c r="K34" s="358"/>
      <c r="L34" s="358"/>
      <c r="M34" s="264"/>
      <c r="N34" s="363"/>
      <c r="O34" s="264"/>
      <c r="P34" s="372"/>
    </row>
    <row r="35" spans="1:16" x14ac:dyDescent="0.25">
      <c r="A35" s="5"/>
      <c r="B35" s="5"/>
      <c r="C35" s="284"/>
      <c r="D35" s="358"/>
      <c r="E35" s="358"/>
      <c r="F35" s="358"/>
      <c r="G35" s="273"/>
      <c r="H35" s="363"/>
      <c r="I35" s="264"/>
      <c r="J35" s="264"/>
      <c r="K35" s="358"/>
      <c r="L35" s="358"/>
      <c r="M35" s="264"/>
      <c r="N35" s="363"/>
      <c r="O35" s="264"/>
      <c r="P35" s="372"/>
    </row>
    <row r="36" spans="1:16" x14ac:dyDescent="0.25">
      <c r="A36" s="5"/>
      <c r="B36" s="5"/>
      <c r="C36" s="284"/>
      <c r="D36" s="358"/>
      <c r="E36" s="358"/>
      <c r="F36" s="358"/>
      <c r="G36" s="273"/>
      <c r="H36" s="363"/>
      <c r="I36" s="264"/>
      <c r="J36" s="264"/>
      <c r="K36" s="358"/>
      <c r="L36" s="358"/>
      <c r="M36" s="264"/>
      <c r="N36" s="363"/>
      <c r="O36" s="264"/>
      <c r="P36" s="372"/>
    </row>
    <row r="37" spans="1:16" x14ac:dyDescent="0.25">
      <c r="A37" s="5"/>
      <c r="B37" s="5"/>
      <c r="C37" s="284"/>
      <c r="D37" s="358"/>
      <c r="E37" s="358"/>
      <c r="F37" s="358"/>
      <c r="G37" s="273"/>
      <c r="H37" s="363"/>
      <c r="I37" s="264"/>
      <c r="J37" s="264"/>
      <c r="K37" s="358"/>
      <c r="L37" s="358"/>
      <c r="M37" s="264"/>
      <c r="N37" s="363"/>
      <c r="O37" s="264"/>
      <c r="P37" s="372"/>
    </row>
    <row r="38" spans="1:16" x14ac:dyDescent="0.25">
      <c r="A38" s="5"/>
      <c r="B38" s="5"/>
      <c r="C38" s="284"/>
      <c r="D38" s="358"/>
      <c r="E38" s="358"/>
      <c r="F38" s="358"/>
      <c r="G38" s="273"/>
      <c r="H38" s="363"/>
      <c r="I38" s="270"/>
      <c r="J38" s="252"/>
      <c r="K38" s="358"/>
      <c r="L38" s="358"/>
      <c r="M38" s="264"/>
      <c r="N38" s="363"/>
      <c r="O38" s="270"/>
      <c r="P38" s="372"/>
    </row>
    <row r="39" spans="1:16" x14ac:dyDescent="0.25">
      <c r="A39" s="5"/>
      <c r="B39" s="5"/>
      <c r="C39" s="284"/>
      <c r="D39" s="358"/>
      <c r="E39" s="358"/>
      <c r="F39" s="358"/>
      <c r="G39" s="273"/>
      <c r="H39" s="363"/>
      <c r="I39" s="264"/>
      <c r="J39" s="264"/>
      <c r="K39" s="358"/>
      <c r="L39" s="358"/>
      <c r="M39" s="264"/>
      <c r="N39" s="363"/>
      <c r="O39" s="264"/>
      <c r="P39" s="372"/>
    </row>
    <row r="40" spans="1:16" x14ac:dyDescent="0.25">
      <c r="A40" s="5"/>
      <c r="B40" s="5"/>
      <c r="C40" s="284"/>
      <c r="D40" s="358"/>
      <c r="E40" s="358"/>
      <c r="F40" s="358"/>
      <c r="G40" s="273"/>
      <c r="H40" s="363"/>
      <c r="I40" s="270"/>
      <c r="J40" s="252"/>
      <c r="K40" s="358"/>
      <c r="L40" s="358"/>
      <c r="M40" s="264"/>
      <c r="N40" s="363"/>
      <c r="O40" s="270"/>
      <c r="P40" s="372"/>
    </row>
    <row r="41" spans="1:16" x14ac:dyDescent="0.25">
      <c r="A41" s="5"/>
      <c r="B41" s="5"/>
      <c r="C41" s="284"/>
      <c r="D41" s="358"/>
      <c r="E41" s="358"/>
      <c r="F41" s="358"/>
      <c r="G41" s="273"/>
      <c r="H41" s="363"/>
      <c r="I41" s="264"/>
      <c r="J41" s="264"/>
      <c r="K41" s="358"/>
      <c r="L41" s="358"/>
      <c r="M41" s="264"/>
      <c r="N41" s="363"/>
      <c r="O41" s="264"/>
      <c r="P41" s="372"/>
    </row>
    <row r="42" spans="1:16" x14ac:dyDescent="0.25">
      <c r="A42" s="5"/>
      <c r="B42" s="5"/>
      <c r="C42" s="284"/>
      <c r="D42" s="358"/>
      <c r="E42" s="358"/>
      <c r="F42" s="358"/>
      <c r="G42" s="273"/>
      <c r="H42" s="363"/>
      <c r="I42" s="264"/>
      <c r="J42" s="264"/>
      <c r="K42" s="358"/>
      <c r="L42" s="358"/>
      <c r="M42" s="264"/>
      <c r="N42" s="363"/>
      <c r="O42" s="264"/>
      <c r="P42" s="372"/>
    </row>
    <row r="43" spans="1:16" x14ac:dyDescent="0.25">
      <c r="A43" s="5"/>
      <c r="B43" s="5"/>
      <c r="C43" s="284"/>
      <c r="D43" s="358"/>
      <c r="E43" s="358"/>
      <c r="F43" s="358"/>
      <c r="G43" s="273"/>
      <c r="H43" s="363"/>
      <c r="I43" s="264"/>
      <c r="J43" s="264"/>
      <c r="K43" s="358"/>
      <c r="L43" s="358"/>
      <c r="M43" s="264"/>
      <c r="N43" s="363"/>
      <c r="O43" s="264"/>
      <c r="P43" s="372"/>
    </row>
    <row r="44" spans="1:16" x14ac:dyDescent="0.25">
      <c r="A44" s="5"/>
      <c r="B44" s="5"/>
      <c r="C44" s="284"/>
      <c r="D44" s="358"/>
      <c r="E44" s="358"/>
      <c r="F44" s="358"/>
      <c r="G44" s="273"/>
      <c r="H44" s="363"/>
      <c r="I44" s="253"/>
      <c r="J44" s="252"/>
      <c r="K44" s="358"/>
      <c r="L44" s="358"/>
      <c r="M44" s="264"/>
      <c r="N44" s="363"/>
      <c r="O44" s="270"/>
      <c r="P44" s="372"/>
    </row>
    <row r="45" spans="1:16" x14ac:dyDescent="0.25">
      <c r="A45" s="305" t="s">
        <v>38</v>
      </c>
      <c r="B45" s="305"/>
      <c r="C45" s="306"/>
      <c r="D45" s="362">
        <f>SUM(D19:D44)</f>
        <v>0</v>
      </c>
      <c r="E45" s="362">
        <f>SUM(E19:E44)</f>
        <v>100000</v>
      </c>
      <c r="F45" s="362">
        <f>SUM(F19:F44)</f>
        <v>0</v>
      </c>
      <c r="G45" s="307">
        <f>SUM(G19:G44)</f>
        <v>92000</v>
      </c>
      <c r="H45" s="364"/>
      <c r="I45" s="308">
        <f>SUM(I19:I44)</f>
        <v>8000</v>
      </c>
      <c r="J45" s="308">
        <f>SUM(J19:J44)</f>
        <v>84000</v>
      </c>
      <c r="K45" s="362">
        <f>SUM(K19:K44)</f>
        <v>1108000</v>
      </c>
      <c r="L45" s="362">
        <f>SUM(L19:L44)</f>
        <v>140000</v>
      </c>
      <c r="M45" s="307">
        <f>SUM(M19:M44)</f>
        <v>952000</v>
      </c>
      <c r="N45" s="369"/>
      <c r="O45" s="309">
        <f>SUM(O19:O44)</f>
        <v>37380</v>
      </c>
      <c r="P45" s="374">
        <f>SUM(P19:P44)</f>
        <v>1014620</v>
      </c>
    </row>
    <row r="46" spans="1:16" ht="14.4" x14ac:dyDescent="0.3">
      <c r="A46" s="305" t="s">
        <v>297</v>
      </c>
      <c r="B46" s="310"/>
      <c r="C46" s="310"/>
      <c r="D46" s="362">
        <f>SUM(D10:D44)</f>
        <v>1114000</v>
      </c>
      <c r="E46" s="362">
        <f t="shared" ref="E46:F46" si="11">SUM(E10:E44)</f>
        <v>100000</v>
      </c>
      <c r="F46" s="362">
        <f t="shared" si="11"/>
        <v>0</v>
      </c>
      <c r="G46" s="307">
        <f>SUM(G10:G44)</f>
        <v>1206000</v>
      </c>
      <c r="H46" s="364"/>
      <c r="I46" s="308">
        <f>SUM(I10:I44)</f>
        <v>97120</v>
      </c>
      <c r="J46" s="308">
        <f>SUM(J10:J44)</f>
        <v>1108880</v>
      </c>
      <c r="K46" s="362">
        <f>SUM(K10:K44)</f>
        <v>1108000</v>
      </c>
      <c r="L46" s="362">
        <f>SUM(L10:L44)</f>
        <v>140000</v>
      </c>
      <c r="M46" s="307">
        <f>SUM(M10:M44)</f>
        <v>1976880</v>
      </c>
      <c r="N46" s="369"/>
      <c r="O46" s="309">
        <f>+O17+O45</f>
        <v>139870</v>
      </c>
      <c r="P46" s="374">
        <f>SUM(P10:P44)</f>
        <v>1937010</v>
      </c>
    </row>
  </sheetData>
  <mergeCells count="1">
    <mergeCell ref="A5:P5"/>
  </mergeCells>
  <pageMargins left="0.39370078740157483" right="0.39370078740157483" top="0.78740157480314965" bottom="0.39370078740157483" header="0.59055118110236227" footer="0.31496062992125984"/>
  <pageSetup paperSize="9" scale="65" orientation="landscape" r:id="rId1"/>
  <headerFooter>
    <oddHeader xml:space="preserve">&amp;L&amp;8Bürgergemeinde&amp;R&amp;8Budget 2022
</oddHeader>
    <oddFooter>&amp;R&amp;8Seite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19"/>
  <sheetViews>
    <sheetView showGridLines="0" zoomScaleNormal="100" workbookViewId="0">
      <selection activeCell="B13" sqref="B13"/>
    </sheetView>
  </sheetViews>
  <sheetFormatPr baseColWidth="10" defaultColWidth="11" defaultRowHeight="13.2" x14ac:dyDescent="0.25"/>
  <cols>
    <col min="1" max="1" width="12.3984375" style="39" customWidth="1"/>
    <col min="2" max="2" width="25.09765625" style="39" customWidth="1"/>
    <col min="3" max="3" width="10.09765625" style="179" customWidth="1"/>
    <col min="4" max="4" width="8.59765625" style="48" bestFit="1" customWidth="1"/>
    <col min="5" max="5" width="9.8984375" style="48" customWidth="1"/>
    <col min="6" max="6" width="13.09765625" style="45" customWidth="1"/>
    <col min="7" max="7" width="9" style="45" customWidth="1"/>
    <col min="8" max="8" width="9.19921875" style="45" bestFit="1" customWidth="1"/>
    <col min="9" max="9" width="9.59765625" style="45" customWidth="1"/>
    <col min="10" max="10" width="13.59765625" style="180" bestFit="1" customWidth="1"/>
    <col min="11" max="11" width="11" style="39"/>
    <col min="12" max="12" width="17.19921875" style="39" customWidth="1"/>
    <col min="13" max="16384" width="11" style="39"/>
  </cols>
  <sheetData>
    <row r="1" spans="1:11" s="44" customFormat="1" ht="18.600000000000001" x14ac:dyDescent="0.4">
      <c r="A1" s="318" t="s">
        <v>400</v>
      </c>
      <c r="B1" s="51"/>
      <c r="C1" s="46"/>
      <c r="D1" s="69"/>
      <c r="E1" s="69"/>
      <c r="F1" s="156"/>
      <c r="G1" s="156"/>
      <c r="H1" s="156"/>
      <c r="I1" s="156"/>
      <c r="J1" s="157"/>
    </row>
    <row r="2" spans="1:11" s="44" customFormat="1" x14ac:dyDescent="0.25">
      <c r="A2" s="43"/>
      <c r="B2" s="43"/>
      <c r="C2" s="46"/>
      <c r="D2" s="69"/>
      <c r="E2" s="69"/>
      <c r="F2" s="156"/>
      <c r="G2" s="156"/>
      <c r="H2" s="156"/>
      <c r="I2" s="156"/>
      <c r="J2" s="157"/>
    </row>
    <row r="3" spans="1:11" s="44" customFormat="1" x14ac:dyDescent="0.25">
      <c r="A3" s="43"/>
      <c r="B3" s="43"/>
      <c r="C3" s="46"/>
      <c r="D3" s="69"/>
      <c r="E3" s="69"/>
      <c r="F3" s="156"/>
      <c r="G3" s="156"/>
      <c r="H3" s="156"/>
      <c r="I3" s="156"/>
      <c r="J3" s="157"/>
    </row>
    <row r="4" spans="1:11" s="54" customFormat="1" ht="12.75" customHeight="1" x14ac:dyDescent="0.25">
      <c r="A4" s="677" t="s">
        <v>209</v>
      </c>
      <c r="B4" s="678"/>
      <c r="C4" s="678"/>
      <c r="D4" s="678"/>
      <c r="E4" s="678"/>
      <c r="F4" s="678"/>
      <c r="G4" s="678"/>
      <c r="H4" s="678"/>
      <c r="I4" s="678"/>
      <c r="J4" s="678"/>
      <c r="K4" s="197"/>
    </row>
    <row r="5" spans="1:11" s="54" customFormat="1" ht="12.75" customHeight="1" x14ac:dyDescent="0.25">
      <c r="A5" s="679"/>
      <c r="B5" s="679"/>
      <c r="C5" s="679"/>
      <c r="D5" s="679"/>
      <c r="E5" s="679"/>
      <c r="F5" s="679"/>
      <c r="G5" s="679"/>
      <c r="H5" s="679"/>
      <c r="I5" s="679"/>
      <c r="J5" s="679"/>
      <c r="K5" s="197"/>
    </row>
    <row r="6" spans="1:11" s="44" customFormat="1" x14ac:dyDescent="0.25">
      <c r="A6" s="42"/>
      <c r="B6" s="42"/>
      <c r="C6" s="158"/>
      <c r="D6" s="70"/>
      <c r="E6" s="70"/>
      <c r="F6" s="156"/>
      <c r="G6" s="156"/>
      <c r="H6" s="156"/>
      <c r="I6" s="156"/>
      <c r="J6" s="157"/>
    </row>
    <row r="7" spans="1:11" s="44" customFormat="1" x14ac:dyDescent="0.25">
      <c r="A7" s="42"/>
      <c r="B7" s="42"/>
      <c r="C7" s="158"/>
      <c r="D7" s="70"/>
      <c r="E7" s="70"/>
      <c r="F7" s="156"/>
      <c r="G7" s="156"/>
      <c r="H7" s="156"/>
      <c r="I7" s="156"/>
      <c r="J7" s="157"/>
    </row>
    <row r="8" spans="1:11" x14ac:dyDescent="0.25">
      <c r="A8" s="240" t="s">
        <v>210</v>
      </c>
      <c r="B8" s="159"/>
      <c r="C8" s="159"/>
      <c r="D8" s="159"/>
      <c r="E8" s="159"/>
      <c r="F8" s="160"/>
      <c r="G8" s="160"/>
      <c r="H8" s="160"/>
      <c r="I8" s="160"/>
      <c r="J8" s="161"/>
    </row>
    <row r="9" spans="1:11" ht="13.8" x14ac:dyDescent="0.25">
      <c r="A9" s="241"/>
      <c r="B9" s="78"/>
      <c r="C9" s="78"/>
      <c r="D9" s="78"/>
      <c r="E9" s="78"/>
      <c r="F9" s="162"/>
      <c r="G9" s="675" t="s">
        <v>17</v>
      </c>
      <c r="H9" s="676"/>
      <c r="I9" s="196"/>
      <c r="J9" s="163"/>
    </row>
    <row r="10" spans="1:11" x14ac:dyDescent="0.25">
      <c r="A10" s="242" t="s">
        <v>87</v>
      </c>
      <c r="B10" s="164" t="s">
        <v>211</v>
      </c>
      <c r="C10" s="165" t="s">
        <v>212</v>
      </c>
      <c r="D10" s="165" t="s">
        <v>212</v>
      </c>
      <c r="E10" s="166" t="s">
        <v>213</v>
      </c>
      <c r="F10" s="167" t="s">
        <v>214</v>
      </c>
      <c r="G10" s="166" t="s">
        <v>74</v>
      </c>
      <c r="H10" s="166" t="s">
        <v>74</v>
      </c>
      <c r="I10" s="166" t="s">
        <v>38</v>
      </c>
      <c r="J10" s="168" t="s">
        <v>286</v>
      </c>
    </row>
    <row r="11" spans="1:11" x14ac:dyDescent="0.25">
      <c r="A11" s="242"/>
      <c r="B11" s="164"/>
      <c r="C11" s="165" t="s">
        <v>215</v>
      </c>
      <c r="D11" s="165" t="s">
        <v>216</v>
      </c>
      <c r="E11" s="166"/>
      <c r="F11" s="167" t="s">
        <v>287</v>
      </c>
      <c r="G11" s="169">
        <v>2021</v>
      </c>
      <c r="H11" s="169">
        <v>2022</v>
      </c>
      <c r="I11" s="166" t="s">
        <v>548</v>
      </c>
      <c r="J11" s="168" t="s">
        <v>549</v>
      </c>
    </row>
    <row r="12" spans="1:11" x14ac:dyDescent="0.25">
      <c r="A12" s="242"/>
      <c r="B12" s="170"/>
      <c r="C12" s="171"/>
      <c r="D12" s="171"/>
      <c r="E12" s="172"/>
      <c r="F12" s="173" t="s">
        <v>547</v>
      </c>
      <c r="G12" s="172"/>
      <c r="H12" s="172"/>
      <c r="I12" s="166"/>
      <c r="J12" s="168"/>
    </row>
    <row r="13" spans="1:11" ht="15" customHeight="1" x14ac:dyDescent="0.25">
      <c r="A13" s="375" t="s">
        <v>406</v>
      </c>
      <c r="B13" s="376" t="s">
        <v>326</v>
      </c>
      <c r="C13" s="377">
        <v>42336</v>
      </c>
      <c r="D13" s="378" t="s">
        <v>217</v>
      </c>
      <c r="E13" s="379">
        <v>1800000</v>
      </c>
      <c r="F13" s="379">
        <v>1586517</v>
      </c>
      <c r="G13" s="379">
        <v>74778</v>
      </c>
      <c r="H13" s="379">
        <v>65000</v>
      </c>
      <c r="I13" s="379">
        <f>+F13+G13+H13</f>
        <v>1726295</v>
      </c>
      <c r="J13" s="380">
        <f>+E13-I13</f>
        <v>73705</v>
      </c>
    </row>
    <row r="14" spans="1:11" ht="15" customHeight="1" x14ac:dyDescent="0.25">
      <c r="A14" s="375" t="s">
        <v>313</v>
      </c>
      <c r="B14" s="376" t="s">
        <v>218</v>
      </c>
      <c r="C14" s="377">
        <v>42906</v>
      </c>
      <c r="D14" s="378" t="s">
        <v>217</v>
      </c>
      <c r="E14" s="379">
        <v>100000</v>
      </c>
      <c r="F14" s="379">
        <v>0</v>
      </c>
      <c r="G14" s="379">
        <v>65000</v>
      </c>
      <c r="H14" s="379">
        <v>15000</v>
      </c>
      <c r="I14" s="379">
        <f t="shared" ref="I14:I18" si="0">+F14+G14+H14</f>
        <v>80000</v>
      </c>
      <c r="J14" s="380">
        <f t="shared" ref="J14:J18" si="1">+E14-I14</f>
        <v>20000</v>
      </c>
    </row>
    <row r="15" spans="1:11" ht="15" customHeight="1" x14ac:dyDescent="0.25">
      <c r="A15" s="375" t="s">
        <v>314</v>
      </c>
      <c r="B15" s="376" t="s">
        <v>219</v>
      </c>
      <c r="C15" s="377">
        <v>43068</v>
      </c>
      <c r="D15" s="378" t="s">
        <v>220</v>
      </c>
      <c r="E15" s="379">
        <v>240000</v>
      </c>
      <c r="F15" s="379">
        <v>21102</v>
      </c>
      <c r="G15" s="379">
        <v>20000</v>
      </c>
      <c r="H15" s="379"/>
      <c r="I15" s="379">
        <f t="shared" si="0"/>
        <v>41102</v>
      </c>
      <c r="J15" s="380">
        <f t="shared" si="1"/>
        <v>198898</v>
      </c>
    </row>
    <row r="16" spans="1:11" ht="15" customHeight="1" x14ac:dyDescent="0.25">
      <c r="A16" s="375"/>
      <c r="B16" s="376"/>
      <c r="C16" s="378"/>
      <c r="D16" s="378"/>
      <c r="E16" s="379"/>
      <c r="F16" s="379"/>
      <c r="G16" s="379"/>
      <c r="H16" s="379"/>
      <c r="I16" s="379">
        <f t="shared" si="0"/>
        <v>0</v>
      </c>
      <c r="J16" s="380">
        <f t="shared" si="1"/>
        <v>0</v>
      </c>
    </row>
    <row r="17" spans="1:10" ht="15" customHeight="1" x14ac:dyDescent="0.25">
      <c r="A17" s="375" t="s">
        <v>306</v>
      </c>
      <c r="B17" s="376"/>
      <c r="C17" s="377"/>
      <c r="D17" s="378"/>
      <c r="E17" s="379"/>
      <c r="F17" s="379"/>
      <c r="G17" s="379"/>
      <c r="H17" s="379"/>
      <c r="I17" s="379"/>
      <c r="J17" s="380"/>
    </row>
    <row r="18" spans="1:10" ht="15" customHeight="1" x14ac:dyDescent="0.25">
      <c r="A18" s="375">
        <v>10870.01</v>
      </c>
      <c r="B18" s="376" t="s">
        <v>296</v>
      </c>
      <c r="C18" s="377">
        <v>42175</v>
      </c>
      <c r="D18" s="378"/>
      <c r="E18" s="381">
        <v>1430000</v>
      </c>
      <c r="F18" s="379">
        <v>0</v>
      </c>
      <c r="G18" s="379">
        <v>130000</v>
      </c>
      <c r="H18" s="379"/>
      <c r="I18" s="379">
        <f t="shared" si="0"/>
        <v>130000</v>
      </c>
      <c r="J18" s="380">
        <f t="shared" si="1"/>
        <v>1300000</v>
      </c>
    </row>
    <row r="19" spans="1:10" x14ac:dyDescent="0.25">
      <c r="A19" s="243"/>
      <c r="B19" s="174"/>
      <c r="C19" s="175"/>
      <c r="D19" s="176"/>
      <c r="E19" s="177"/>
      <c r="F19" s="177"/>
      <c r="G19" s="177"/>
      <c r="H19" s="177"/>
      <c r="I19" s="198"/>
      <c r="J19" s="178"/>
    </row>
  </sheetData>
  <mergeCells count="2">
    <mergeCell ref="G9:H9"/>
    <mergeCell ref="A4:J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K19"/>
  <sheetViews>
    <sheetView zoomScaleNormal="100" workbookViewId="0">
      <selection activeCell="F1" sqref="F1"/>
    </sheetView>
  </sheetViews>
  <sheetFormatPr baseColWidth="10" defaultColWidth="11" defaultRowHeight="13.2" x14ac:dyDescent="0.25"/>
  <cols>
    <col min="1" max="1" width="15.5" style="6" customWidth="1"/>
    <col min="2" max="2" width="11" style="6"/>
    <col min="3" max="3" width="7.5" style="6" customWidth="1"/>
    <col min="4" max="4" width="6.69921875" style="6" customWidth="1"/>
    <col min="5" max="5" width="11" style="6"/>
    <col min="6" max="6" width="4.59765625" style="9" customWidth="1"/>
    <col min="7" max="7" width="11.09765625" style="6" customWidth="1"/>
    <col min="8" max="8" width="19.19921875" style="6" customWidth="1"/>
    <col min="9" max="10" width="11" style="6"/>
    <col min="11" max="11" width="13.3984375" style="6" customWidth="1"/>
    <col min="12" max="16384" width="11" style="6"/>
  </cols>
  <sheetData>
    <row r="1" spans="2:11" ht="17.399999999999999" x14ac:dyDescent="0.3">
      <c r="B1" s="314"/>
      <c r="F1" s="315" t="s">
        <v>77</v>
      </c>
    </row>
    <row r="3" spans="2:11" ht="28.5" customHeight="1" x14ac:dyDescent="0.25">
      <c r="F3" s="299" t="s">
        <v>229</v>
      </c>
      <c r="G3" s="16"/>
      <c r="H3" s="16"/>
      <c r="I3" s="16"/>
      <c r="J3" s="16"/>
      <c r="K3" s="316" t="s">
        <v>94</v>
      </c>
    </row>
    <row r="4" spans="2:11" s="16" customFormat="1" ht="20.25" customHeight="1" x14ac:dyDescent="0.25">
      <c r="F4" s="313">
        <v>1</v>
      </c>
      <c r="G4" s="311" t="s">
        <v>112</v>
      </c>
      <c r="H4" s="312"/>
      <c r="I4" s="312"/>
      <c r="J4" s="312"/>
      <c r="K4" s="312"/>
    </row>
    <row r="5" spans="2:11" s="16" customFormat="1" ht="20.25" customHeight="1" x14ac:dyDescent="0.25">
      <c r="E5" s="540"/>
      <c r="F5" s="17">
        <v>1.1000000000000001</v>
      </c>
      <c r="G5" s="18" t="s">
        <v>317</v>
      </c>
      <c r="H5" s="18"/>
      <c r="I5" s="18"/>
      <c r="J5" s="18"/>
      <c r="K5" s="553" t="s">
        <v>446</v>
      </c>
    </row>
    <row r="6" spans="2:11" s="16" customFormat="1" ht="20.25" customHeight="1" x14ac:dyDescent="0.25">
      <c r="F6" s="17">
        <v>1.2</v>
      </c>
      <c r="G6" s="18" t="s">
        <v>202</v>
      </c>
      <c r="H6" s="18"/>
      <c r="I6" s="18"/>
      <c r="J6" s="18"/>
      <c r="K6" s="18"/>
    </row>
    <row r="7" spans="2:11" s="16" customFormat="1" ht="20.25" customHeight="1" x14ac:dyDescent="0.25">
      <c r="F7" s="313">
        <v>2</v>
      </c>
      <c r="G7" s="311" t="s">
        <v>97</v>
      </c>
      <c r="H7" s="312"/>
      <c r="I7" s="312"/>
      <c r="J7" s="312"/>
      <c r="K7" s="312"/>
    </row>
    <row r="8" spans="2:11" s="16" customFormat="1" ht="20.25" customHeight="1" x14ac:dyDescent="0.25">
      <c r="F8" s="17">
        <v>2.1</v>
      </c>
      <c r="G8" s="18" t="s">
        <v>485</v>
      </c>
      <c r="H8" s="18"/>
      <c r="I8" s="18"/>
      <c r="J8" s="18"/>
      <c r="K8" s="18"/>
    </row>
    <row r="9" spans="2:11" s="16" customFormat="1" ht="20.25" customHeight="1" x14ac:dyDescent="0.25">
      <c r="F9" s="313">
        <v>3</v>
      </c>
      <c r="G9" s="311" t="s">
        <v>24</v>
      </c>
      <c r="H9" s="312"/>
      <c r="I9" s="312"/>
      <c r="J9" s="312"/>
      <c r="K9" s="312"/>
    </row>
    <row r="10" spans="2:11" s="16" customFormat="1" ht="20.25" customHeight="1" x14ac:dyDescent="0.25">
      <c r="F10" s="17">
        <v>3.1</v>
      </c>
      <c r="G10" s="18" t="s">
        <v>316</v>
      </c>
      <c r="H10" s="18"/>
      <c r="I10" s="18"/>
      <c r="J10" s="18"/>
      <c r="K10" s="18"/>
    </row>
    <row r="11" spans="2:11" s="16" customFormat="1" ht="20.25" customHeight="1" x14ac:dyDescent="0.25">
      <c r="F11" s="17">
        <v>3.2</v>
      </c>
      <c r="G11" s="18" t="s">
        <v>315</v>
      </c>
      <c r="H11" s="18"/>
      <c r="I11" s="18"/>
      <c r="J11" s="18"/>
      <c r="K11" s="18"/>
    </row>
    <row r="12" spans="2:11" ht="20.25" customHeight="1" x14ac:dyDescent="0.25">
      <c r="F12" s="313">
        <v>4</v>
      </c>
      <c r="G12" s="311" t="s">
        <v>85</v>
      </c>
      <c r="H12" s="312"/>
      <c r="I12" s="312"/>
      <c r="J12" s="312"/>
      <c r="K12" s="312"/>
    </row>
    <row r="13" spans="2:11" ht="20.25" customHeight="1" x14ac:dyDescent="0.25">
      <c r="F13" s="17">
        <v>4.0999999999999996</v>
      </c>
      <c r="G13" s="18" t="s">
        <v>284</v>
      </c>
      <c r="H13" s="18"/>
      <c r="I13" s="18"/>
      <c r="J13" s="18"/>
      <c r="K13" s="538"/>
    </row>
    <row r="14" spans="2:11" ht="20.25" customHeight="1" x14ac:dyDescent="0.25">
      <c r="F14" s="17">
        <v>4.2</v>
      </c>
      <c r="G14" s="18" t="s">
        <v>315</v>
      </c>
      <c r="H14" s="18"/>
      <c r="I14" s="18"/>
      <c r="J14" s="18"/>
      <c r="K14" s="538"/>
    </row>
    <row r="15" spans="2:11" ht="20.25" customHeight="1" x14ac:dyDescent="0.25">
      <c r="F15" s="313">
        <v>5</v>
      </c>
      <c r="G15" s="311" t="s">
        <v>101</v>
      </c>
      <c r="H15" s="312"/>
      <c r="I15" s="312"/>
      <c r="J15" s="312"/>
      <c r="K15" s="312"/>
    </row>
    <row r="16" spans="2:11" ht="20.25" customHeight="1" x14ac:dyDescent="0.25">
      <c r="F16" s="79">
        <v>5.0999999999999996</v>
      </c>
      <c r="G16" s="18" t="s">
        <v>489</v>
      </c>
      <c r="H16" s="18"/>
      <c r="I16" s="18"/>
      <c r="J16" s="18"/>
      <c r="K16" s="539"/>
    </row>
    <row r="17" spans="6:11" ht="20.25" customHeight="1" x14ac:dyDescent="0.25">
      <c r="F17" s="79">
        <v>5.2</v>
      </c>
      <c r="G17" s="18" t="s">
        <v>488</v>
      </c>
      <c r="H17" s="18"/>
      <c r="I17" s="18"/>
      <c r="J17" s="18"/>
      <c r="K17" s="539"/>
    </row>
    <row r="18" spans="6:11" ht="20.25" customHeight="1" x14ac:dyDescent="0.25">
      <c r="F18" s="79">
        <v>5.3</v>
      </c>
      <c r="G18" s="18" t="s">
        <v>490</v>
      </c>
      <c r="H18" s="18"/>
      <c r="I18" s="18"/>
      <c r="J18" s="559"/>
      <c r="K18" s="539" t="s">
        <v>422</v>
      </c>
    </row>
    <row r="19" spans="6:11" ht="20.25" customHeight="1" x14ac:dyDescent="0.25">
      <c r="F19" s="17">
        <v>5.4</v>
      </c>
      <c r="G19" s="18" t="s">
        <v>487</v>
      </c>
      <c r="H19" s="18"/>
      <c r="I19" s="18"/>
      <c r="J19" s="18"/>
      <c r="K19" s="553"/>
    </row>
  </sheetData>
  <pageMargins left="0.59055118110236227" right="0.59055118110236227" top="0.98425196850393704" bottom="0.59055118110236227" header="0.59055118110236227" footer="0.31496062992125984"/>
  <pageSetup paperSize="9" scale="90" orientation="landscape" r:id="rId1"/>
  <headerFooter>
    <oddHeader xml:space="preserve">&amp;L&amp;8Bürgergemeinde&amp;R&amp;8Budget 2022
</oddHeader>
    <oddFooter>&amp;R&amp;8Seite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19"/>
  <sheetViews>
    <sheetView showGridLines="0" zoomScaleNormal="100" workbookViewId="0">
      <selection activeCell="E3" sqref="E3"/>
    </sheetView>
  </sheetViews>
  <sheetFormatPr baseColWidth="10" defaultColWidth="11" defaultRowHeight="13.2" x14ac:dyDescent="0.25"/>
  <cols>
    <col min="1" max="1" width="4.19921875" style="42" customWidth="1"/>
    <col min="2" max="2" width="14.3984375" style="39" customWidth="1"/>
    <col min="3" max="3" width="6.8984375" style="221" customWidth="1"/>
    <col min="4" max="4" width="12" style="221" customWidth="1"/>
    <col min="5" max="5" width="11.09765625" style="39" customWidth="1"/>
    <col min="6" max="6" width="12" style="39" customWidth="1"/>
    <col min="7" max="7" width="16.59765625" style="69" customWidth="1"/>
    <col min="8" max="8" width="13.3984375" style="39" customWidth="1"/>
    <col min="9" max="9" width="12.3984375" style="39" customWidth="1"/>
    <col min="10" max="16384" width="11" style="39"/>
  </cols>
  <sheetData>
    <row r="1" spans="1:10" s="44" customFormat="1" ht="17.399999999999999" x14ac:dyDescent="0.3">
      <c r="A1" s="318" t="s">
        <v>401</v>
      </c>
      <c r="B1" s="43"/>
      <c r="C1" s="54"/>
      <c r="D1" s="54"/>
      <c r="E1" s="561"/>
      <c r="F1" s="562" t="s">
        <v>398</v>
      </c>
      <c r="G1" s="555"/>
    </row>
    <row r="2" spans="1:10" s="44" customFormat="1" ht="16.5" customHeight="1" x14ac:dyDescent="0.25">
      <c r="A2" s="43"/>
      <c r="B2" s="43"/>
      <c r="C2" s="54"/>
      <c r="D2" s="54"/>
      <c r="G2" s="49"/>
    </row>
    <row r="3" spans="1:10" s="44" customFormat="1" x14ac:dyDescent="0.25">
      <c r="A3" s="43"/>
      <c r="B3" s="43"/>
      <c r="C3" s="54"/>
      <c r="D3" s="54"/>
      <c r="G3" s="49"/>
    </row>
    <row r="4" spans="1:10" s="54" customFormat="1" ht="25.5" customHeight="1" x14ac:dyDescent="0.25">
      <c r="A4" s="497" t="s">
        <v>325</v>
      </c>
      <c r="B4" s="347"/>
      <c r="C4" s="347"/>
      <c r="D4" s="347"/>
      <c r="E4" s="347"/>
      <c r="F4" s="492"/>
      <c r="G4" s="493"/>
      <c r="H4" s="301"/>
      <c r="I4" s="301"/>
      <c r="J4" s="301"/>
    </row>
    <row r="5" spans="1:10" s="44" customFormat="1" x14ac:dyDescent="0.25">
      <c r="A5" s="81"/>
      <c r="B5" s="81"/>
      <c r="C5" s="199"/>
      <c r="D5" s="199"/>
      <c r="E5" s="70"/>
      <c r="F5" s="70"/>
      <c r="G5" s="49"/>
    </row>
    <row r="6" spans="1:10" x14ac:dyDescent="0.25">
      <c r="C6" s="2"/>
      <c r="D6" s="2"/>
    </row>
    <row r="7" spans="1:10" x14ac:dyDescent="0.25">
      <c r="A7" s="200"/>
      <c r="B7" s="201" t="s">
        <v>248</v>
      </c>
      <c r="C7" s="202"/>
      <c r="D7" s="202"/>
      <c r="E7" s="203"/>
      <c r="F7" s="203"/>
      <c r="G7" s="203"/>
      <c r="H7" s="203"/>
      <c r="I7" s="204"/>
      <c r="J7" s="205"/>
    </row>
    <row r="8" spans="1:10" x14ac:dyDescent="0.25">
      <c r="A8" s="206"/>
      <c r="B8" s="207"/>
      <c r="C8" s="302"/>
      <c r="D8" s="302"/>
      <c r="E8" s="111"/>
      <c r="F8" s="111"/>
      <c r="G8" s="111"/>
      <c r="H8" s="111"/>
      <c r="I8" s="208"/>
      <c r="J8" s="209"/>
    </row>
    <row r="9" spans="1:10" ht="13.8" x14ac:dyDescent="0.25">
      <c r="A9" s="206"/>
      <c r="B9" s="682"/>
      <c r="C9" s="683"/>
      <c r="D9" s="302"/>
      <c r="E9" s="111"/>
      <c r="F9" s="111"/>
      <c r="G9" s="111"/>
      <c r="H9" s="210"/>
      <c r="I9" s="211"/>
      <c r="J9" s="212" t="s">
        <v>240</v>
      </c>
    </row>
    <row r="10" spans="1:10" ht="41.4" x14ac:dyDescent="0.25">
      <c r="A10" s="206"/>
      <c r="B10" s="684" t="s">
        <v>241</v>
      </c>
      <c r="C10" s="683"/>
      <c r="D10" s="213" t="s">
        <v>242</v>
      </c>
      <c r="E10" s="213" t="s">
        <v>231</v>
      </c>
      <c r="F10" s="213" t="s">
        <v>243</v>
      </c>
      <c r="G10" s="213" t="s">
        <v>244</v>
      </c>
      <c r="H10" s="213" t="s">
        <v>245</v>
      </c>
      <c r="I10" s="214" t="s">
        <v>246</v>
      </c>
      <c r="J10" s="215" t="s">
        <v>247</v>
      </c>
    </row>
    <row r="11" spans="1:10" x14ac:dyDescent="0.25">
      <c r="A11" s="206"/>
      <c r="B11" s="680" t="s">
        <v>249</v>
      </c>
      <c r="C11" s="685"/>
      <c r="D11" s="348">
        <v>182458</v>
      </c>
      <c r="E11" s="348">
        <v>0</v>
      </c>
      <c r="F11" s="349">
        <f>+D11+E11</f>
        <v>182458</v>
      </c>
      <c r="G11" s="350">
        <v>5.0000000000000001E-3</v>
      </c>
      <c r="H11" s="351">
        <f>F11*G11</f>
        <v>912.29</v>
      </c>
      <c r="I11" s="352">
        <v>0</v>
      </c>
      <c r="J11" s="216">
        <f>+H11-I11</f>
        <v>912.29</v>
      </c>
    </row>
    <row r="12" spans="1:10" x14ac:dyDescent="0.25">
      <c r="A12" s="206"/>
      <c r="B12" s="353" t="s">
        <v>250</v>
      </c>
      <c r="C12" s="354"/>
      <c r="D12" s="348">
        <v>1461539</v>
      </c>
      <c r="E12" s="348">
        <v>0</v>
      </c>
      <c r="F12" s="349">
        <f t="shared" ref="F12:F16" si="0">+D12+E12</f>
        <v>1461539</v>
      </c>
      <c r="G12" s="350">
        <v>3.7499999999999999E-3</v>
      </c>
      <c r="H12" s="351">
        <f t="shared" ref="H12:H16" si="1">F12*G12</f>
        <v>5480.7712499999998</v>
      </c>
      <c r="I12" s="352">
        <v>0</v>
      </c>
      <c r="J12" s="216">
        <f t="shared" ref="J12:J16" si="2">+H12-I12</f>
        <v>5480.7712499999998</v>
      </c>
    </row>
    <row r="13" spans="1:10" x14ac:dyDescent="0.25">
      <c r="A13" s="206"/>
      <c r="B13" s="353" t="s">
        <v>251</v>
      </c>
      <c r="C13" s="354"/>
      <c r="D13" s="348">
        <v>584356</v>
      </c>
      <c r="E13" s="348">
        <v>0</v>
      </c>
      <c r="F13" s="349">
        <f t="shared" si="0"/>
        <v>584356</v>
      </c>
      <c r="G13" s="350">
        <v>5.0000000000000001E-3</v>
      </c>
      <c r="H13" s="351">
        <f t="shared" si="1"/>
        <v>2921.78</v>
      </c>
      <c r="I13" s="352">
        <v>0</v>
      </c>
      <c r="J13" s="216">
        <f t="shared" si="2"/>
        <v>2921.78</v>
      </c>
    </row>
    <row r="14" spans="1:10" x14ac:dyDescent="0.25">
      <c r="A14" s="206"/>
      <c r="B14" s="353" t="s">
        <v>252</v>
      </c>
      <c r="C14" s="354"/>
      <c r="D14" s="348">
        <v>0</v>
      </c>
      <c r="E14" s="348">
        <v>0</v>
      </c>
      <c r="F14" s="349">
        <f t="shared" si="0"/>
        <v>0</v>
      </c>
      <c r="G14" s="350">
        <v>7.4999999999999997E-3</v>
      </c>
      <c r="H14" s="351">
        <f t="shared" si="1"/>
        <v>0</v>
      </c>
      <c r="I14" s="352">
        <v>0</v>
      </c>
      <c r="J14" s="216">
        <f t="shared" si="2"/>
        <v>0</v>
      </c>
    </row>
    <row r="15" spans="1:10" ht="13.8" x14ac:dyDescent="0.25">
      <c r="A15" s="206"/>
      <c r="B15" s="680" t="s">
        <v>253</v>
      </c>
      <c r="C15" s="681"/>
      <c r="D15" s="348">
        <v>32719400</v>
      </c>
      <c r="E15" s="348">
        <v>0</v>
      </c>
      <c r="F15" s="349">
        <f t="shared" si="0"/>
        <v>32719400</v>
      </c>
      <c r="G15" s="350">
        <v>3.1250000000000002E-3</v>
      </c>
      <c r="H15" s="351">
        <f t="shared" si="1"/>
        <v>102248.125</v>
      </c>
      <c r="I15" s="352">
        <v>0</v>
      </c>
      <c r="J15" s="216">
        <f t="shared" si="2"/>
        <v>102248.125</v>
      </c>
    </row>
    <row r="16" spans="1:10" ht="13.8" x14ac:dyDescent="0.25">
      <c r="A16" s="206"/>
      <c r="B16" s="680" t="s">
        <v>254</v>
      </c>
      <c r="C16" s="681"/>
      <c r="D16" s="348">
        <v>320000</v>
      </c>
      <c r="E16" s="348">
        <v>0</v>
      </c>
      <c r="F16" s="349">
        <f t="shared" si="0"/>
        <v>320000</v>
      </c>
      <c r="G16" s="350">
        <v>1.2500000000000001E-2</v>
      </c>
      <c r="H16" s="351">
        <f t="shared" si="1"/>
        <v>4000</v>
      </c>
      <c r="I16" s="352">
        <v>0</v>
      </c>
      <c r="J16" s="216">
        <f t="shared" si="2"/>
        <v>4000</v>
      </c>
    </row>
    <row r="17" spans="1:10" ht="13.8" x14ac:dyDescent="0.25">
      <c r="A17" s="206"/>
      <c r="B17" s="244"/>
      <c r="C17" s="245"/>
      <c r="D17" s="246"/>
      <c r="E17" s="246"/>
      <c r="F17" s="247"/>
      <c r="G17" s="248"/>
      <c r="H17" s="249"/>
      <c r="I17" s="250"/>
      <c r="J17" s="251">
        <f>SUM(J11:J16)</f>
        <v>115562.96625</v>
      </c>
    </row>
    <row r="18" spans="1:10" x14ac:dyDescent="0.25">
      <c r="A18" s="217"/>
      <c r="B18" s="218"/>
      <c r="C18" s="218"/>
      <c r="D18" s="218"/>
      <c r="E18" s="134"/>
      <c r="F18" s="134"/>
      <c r="G18" s="134"/>
      <c r="H18" s="134"/>
      <c r="I18" s="219"/>
      <c r="J18" s="220"/>
    </row>
    <row r="19" spans="1:10" x14ac:dyDescent="0.25">
      <c r="C19" s="2"/>
      <c r="D19" s="2"/>
    </row>
  </sheetData>
  <mergeCells count="5">
    <mergeCell ref="B16:C16"/>
    <mergeCell ref="B9:C9"/>
    <mergeCell ref="B10:C10"/>
    <mergeCell ref="B11:C11"/>
    <mergeCell ref="B15:C1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ignoredErrors>
    <ignoredError sqref="H11:H16 J11:J17"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33"/>
  <sheetViews>
    <sheetView showGridLines="0" zoomScaleNormal="100" workbookViewId="0">
      <selection activeCell="A4" sqref="A4:I4"/>
    </sheetView>
  </sheetViews>
  <sheetFormatPr baseColWidth="10" defaultColWidth="11" defaultRowHeight="13.2" x14ac:dyDescent="0.25"/>
  <cols>
    <col min="1" max="1" width="25.3984375" style="42" bestFit="1" customWidth="1"/>
    <col min="2" max="3" width="12.09765625" style="39" customWidth="1"/>
    <col min="4" max="4" width="12.09765625" style="40" customWidth="1"/>
    <col min="5" max="5" width="12.09765625" style="69" customWidth="1"/>
    <col min="6" max="6" width="12.09765625" style="40" customWidth="1"/>
    <col min="7" max="7" width="12.09765625" style="42" customWidth="1"/>
    <col min="8" max="8" width="2.59765625" style="39" customWidth="1"/>
    <col min="9" max="9" width="9.8984375" style="39" bestFit="1" customWidth="1"/>
    <col min="10" max="10" width="2.59765625" style="39" customWidth="1"/>
    <col min="11" max="11" width="34" style="39" customWidth="1"/>
    <col min="12" max="16384" width="11" style="39"/>
  </cols>
  <sheetData>
    <row r="1" spans="1:11" s="44" customFormat="1" ht="18.600000000000001" x14ac:dyDescent="0.4">
      <c r="A1" s="318" t="s">
        <v>486</v>
      </c>
      <c r="B1" s="51"/>
      <c r="C1" s="51"/>
      <c r="D1" s="50"/>
      <c r="E1" s="49"/>
      <c r="F1" s="50"/>
      <c r="G1" s="80"/>
    </row>
    <row r="2" spans="1:11" s="44" customFormat="1" x14ac:dyDescent="0.25">
      <c r="A2" s="43"/>
      <c r="B2" s="43"/>
      <c r="C2" s="43"/>
      <c r="D2" s="50"/>
      <c r="E2" s="49"/>
      <c r="F2" s="50"/>
      <c r="G2" s="80"/>
    </row>
    <row r="3" spans="1:11" s="44" customFormat="1" x14ac:dyDescent="0.25">
      <c r="A3" s="43"/>
      <c r="B3" s="43"/>
      <c r="C3" s="43"/>
      <c r="D3" s="50"/>
      <c r="E3" s="49"/>
      <c r="F3" s="50"/>
      <c r="G3" s="80"/>
    </row>
    <row r="4" spans="1:11" s="54" customFormat="1" ht="25.5" customHeight="1" x14ac:dyDescent="0.3">
      <c r="A4" s="686" t="s">
        <v>100</v>
      </c>
      <c r="B4" s="686"/>
      <c r="C4" s="686"/>
      <c r="D4" s="687"/>
      <c r="E4" s="687"/>
      <c r="F4" s="687"/>
      <c r="G4" s="687"/>
      <c r="H4" s="687"/>
      <c r="I4" s="687"/>
      <c r="J4" s="427"/>
      <c r="K4" s="427"/>
    </row>
    <row r="5" spans="1:11" s="44" customFormat="1" x14ac:dyDescent="0.25">
      <c r="A5" s="81"/>
      <c r="B5" s="81"/>
      <c r="C5" s="81"/>
      <c r="D5" s="50"/>
      <c r="E5" s="49"/>
      <c r="F5" s="50"/>
      <c r="G5" s="80"/>
    </row>
    <row r="6" spans="1:11" s="98" customFormat="1" x14ac:dyDescent="0.25">
      <c r="A6" s="95"/>
      <c r="B6" s="96"/>
      <c r="C6" s="96"/>
      <c r="D6" s="66"/>
      <c r="E6" s="66"/>
      <c r="F6" s="66"/>
      <c r="G6" s="66"/>
      <c r="H6" s="96"/>
      <c r="I6" s="97"/>
    </row>
    <row r="7" spans="1:11" s="103" customFormat="1" ht="14.4" x14ac:dyDescent="0.3">
      <c r="A7" s="99"/>
      <c r="B7" s="100" t="s">
        <v>513</v>
      </c>
      <c r="C7" s="575" t="s">
        <v>512</v>
      </c>
      <c r="D7" s="558"/>
      <c r="E7" s="558"/>
      <c r="F7" s="491"/>
      <c r="G7"/>
      <c r="H7"/>
      <c r="I7" s="102"/>
      <c r="J7"/>
      <c r="K7"/>
    </row>
    <row r="8" spans="1:11" ht="13.5" customHeight="1" x14ac:dyDescent="0.3">
      <c r="A8" s="101"/>
      <c r="B8" s="100" t="s">
        <v>120</v>
      </c>
      <c r="C8" s="557" t="s">
        <v>121</v>
      </c>
      <c r="D8" s="575"/>
      <c r="E8" s="557"/>
      <c r="F8" s="491"/>
      <c r="G8" s="3"/>
      <c r="H8"/>
      <c r="I8" s="104" t="s">
        <v>102</v>
      </c>
      <c r="J8"/>
      <c r="K8"/>
    </row>
    <row r="9" spans="1:11" ht="13.5" customHeight="1" x14ac:dyDescent="0.25">
      <c r="A9" s="101"/>
      <c r="B9" s="105"/>
      <c r="C9" s="105"/>
      <c r="D9" s="105"/>
      <c r="E9" s="105"/>
      <c r="F9" s="105"/>
      <c r="G9" s="106"/>
      <c r="H9"/>
      <c r="I9" s="102"/>
      <c r="J9"/>
      <c r="K9"/>
    </row>
    <row r="10" spans="1:11" s="98" customFormat="1" ht="15" customHeight="1" x14ac:dyDescent="0.25">
      <c r="A10" s="99"/>
      <c r="B10" s="222">
        <v>2022</v>
      </c>
      <c r="C10" s="222">
        <v>2021</v>
      </c>
      <c r="D10" s="222">
        <v>2020</v>
      </c>
      <c r="E10" s="222">
        <v>2019</v>
      </c>
      <c r="F10" s="222">
        <v>2018</v>
      </c>
      <c r="G10" s="106" t="s">
        <v>122</v>
      </c>
      <c r="H10"/>
      <c r="I10" s="102"/>
      <c r="J10"/>
      <c r="K10"/>
    </row>
    <row r="11" spans="1:11" s="103" customFormat="1" ht="15" customHeight="1" x14ac:dyDescent="0.25">
      <c r="A11" s="99" t="s">
        <v>103</v>
      </c>
      <c r="B11" s="107">
        <f>KZ_2!C10</f>
        <v>1.2078888375077406</v>
      </c>
      <c r="C11" s="428">
        <f>KZ_2!D10</f>
        <v>1.8365369204040711</v>
      </c>
      <c r="D11" s="428">
        <f>KZ_2!E10</f>
        <v>1.2078888375077406</v>
      </c>
      <c r="E11" s="428" t="e">
        <f>KZ_2!F10</f>
        <v>#DIV/0!</v>
      </c>
      <c r="F11" s="428" t="e">
        <f>KZ_2!G10</f>
        <v>#DIV/0!</v>
      </c>
      <c r="G11" s="108" t="e">
        <f>KZ_2!H10</f>
        <v>#DIV/0!</v>
      </c>
      <c r="H11"/>
      <c r="I11" s="109" t="s">
        <v>123</v>
      </c>
      <c r="J11"/>
      <c r="K11" s="97" t="s">
        <v>124</v>
      </c>
    </row>
    <row r="12" spans="1:11" ht="15" customHeight="1" x14ac:dyDescent="0.25">
      <c r="A12" s="97" t="s">
        <v>125</v>
      </c>
      <c r="B12" s="115" t="s">
        <v>126</v>
      </c>
      <c r="C12" s="110"/>
      <c r="D12"/>
      <c r="E12" s="115"/>
      <c r="F12" s="115"/>
      <c r="G12" s="116"/>
      <c r="H12"/>
      <c r="I12" s="109" t="s">
        <v>127</v>
      </c>
      <c r="J12"/>
      <c r="K12" s="97" t="s">
        <v>128</v>
      </c>
    </row>
    <row r="13" spans="1:11" ht="15" customHeight="1" x14ac:dyDescent="0.25">
      <c r="A13" s="97" t="s">
        <v>129</v>
      </c>
      <c r="B13" s="110" t="s">
        <v>289</v>
      </c>
      <c r="C13" s="110"/>
      <c r="D13"/>
      <c r="E13" s="110"/>
      <c r="F13" s="110"/>
      <c r="G13" s="111"/>
      <c r="H13"/>
      <c r="I13" s="109" t="s">
        <v>130</v>
      </c>
      <c r="J13"/>
      <c r="K13" s="97" t="s">
        <v>131</v>
      </c>
    </row>
    <row r="14" spans="1:11" ht="15" customHeight="1" x14ac:dyDescent="0.25">
      <c r="A14" s="97"/>
      <c r="B14" s="110" t="s">
        <v>132</v>
      </c>
      <c r="C14" s="110"/>
      <c r="D14"/>
      <c r="E14" s="110"/>
      <c r="F14" s="110"/>
      <c r="G14" s="111"/>
      <c r="H14"/>
      <c r="I14" s="109" t="s">
        <v>133</v>
      </c>
      <c r="J14"/>
      <c r="K14" s="97" t="s">
        <v>134</v>
      </c>
    </row>
    <row r="15" spans="1:11" s="98" customFormat="1" ht="15" customHeight="1" x14ac:dyDescent="0.25">
      <c r="A15" s="101"/>
      <c r="B15" s="110" t="s">
        <v>135</v>
      </c>
      <c r="C15" s="110"/>
      <c r="D15"/>
      <c r="E15" s="110"/>
      <c r="F15" s="110"/>
      <c r="G15" s="111"/>
      <c r="H15"/>
      <c r="I15" s="102"/>
      <c r="J15"/>
      <c r="K15"/>
    </row>
    <row r="16" spans="1:11" ht="15" customHeight="1" x14ac:dyDescent="0.25">
      <c r="A16" s="101"/>
      <c r="B16" s="113" t="s">
        <v>136</v>
      </c>
      <c r="C16" s="113"/>
      <c r="D16" s="117"/>
      <c r="E16" s="113"/>
      <c r="F16" s="113"/>
      <c r="G16" s="114"/>
      <c r="H16"/>
      <c r="I16" s="102"/>
      <c r="J16"/>
      <c r="K16"/>
    </row>
    <row r="17" spans="1:11" s="103" customFormat="1" ht="15" customHeight="1" x14ac:dyDescent="0.25">
      <c r="A17" s="101"/>
      <c r="B17"/>
      <c r="C17"/>
      <c r="D17"/>
      <c r="E17"/>
      <c r="F17"/>
      <c r="G17"/>
      <c r="H17"/>
      <c r="I17" s="102"/>
      <c r="J17"/>
      <c r="K17"/>
    </row>
    <row r="18" spans="1:11" ht="15" customHeight="1" x14ac:dyDescent="0.25">
      <c r="A18" s="101"/>
      <c r="B18"/>
      <c r="C18"/>
      <c r="D18"/>
      <c r="E18"/>
      <c r="F18"/>
      <c r="G18"/>
      <c r="H18"/>
      <c r="I18" s="102"/>
      <c r="J18"/>
      <c r="K18"/>
    </row>
    <row r="19" spans="1:11" ht="15" customHeight="1" x14ac:dyDescent="0.25">
      <c r="A19" s="101"/>
      <c r="B19" s="110"/>
      <c r="C19" s="110"/>
      <c r="D19" s="110"/>
      <c r="E19" s="110"/>
      <c r="F19" s="110"/>
      <c r="G19" s="111"/>
      <c r="H19"/>
      <c r="I19" s="510"/>
      <c r="J19" s="101"/>
      <c r="K19" s="101"/>
    </row>
    <row r="20" spans="1:11" ht="15" customHeight="1" x14ac:dyDescent="0.25">
      <c r="A20" s="101"/>
      <c r="B20" s="105">
        <f t="shared" ref="B20:G20" si="0">B10</f>
        <v>2022</v>
      </c>
      <c r="C20" s="105">
        <f t="shared" si="0"/>
        <v>2021</v>
      </c>
      <c r="D20" s="105">
        <f t="shared" si="0"/>
        <v>2020</v>
      </c>
      <c r="E20" s="105">
        <f t="shared" si="0"/>
        <v>2019</v>
      </c>
      <c r="F20" s="105">
        <f t="shared" si="0"/>
        <v>2018</v>
      </c>
      <c r="G20" s="105" t="str">
        <f t="shared" si="0"/>
        <v>Mittelwert</v>
      </c>
      <c r="H20"/>
      <c r="I20" s="511"/>
      <c r="J20" s="512"/>
      <c r="K20" s="512"/>
    </row>
    <row r="21" spans="1:11" ht="15" customHeight="1" x14ac:dyDescent="0.25">
      <c r="A21" s="99" t="s">
        <v>407</v>
      </c>
      <c r="B21" s="223" t="str">
        <f>KZ_2!C30</f>
        <v xml:space="preserve"> ---</v>
      </c>
      <c r="C21" s="429" t="str">
        <f>KZ_2!D30</f>
        <v xml:space="preserve"> ---</v>
      </c>
      <c r="D21" s="429">
        <f>KZ_2!E30</f>
        <v>-2858.8293870967741</v>
      </c>
      <c r="E21" s="429" t="e">
        <f>KZ_2!F30</f>
        <v>#DIV/0!</v>
      </c>
      <c r="F21" s="429" t="e">
        <f>KZ_2!G30</f>
        <v>#DIV/0!</v>
      </c>
      <c r="G21" s="224" t="e">
        <f>KZ_2!H30</f>
        <v>#DIV/0!</v>
      </c>
      <c r="H21"/>
      <c r="I21" s="112" t="s">
        <v>390</v>
      </c>
      <c r="J21" s="573"/>
      <c r="K21" s="110" t="s">
        <v>255</v>
      </c>
    </row>
    <row r="22" spans="1:11" ht="15" customHeight="1" x14ac:dyDescent="0.25">
      <c r="A22" s="97" t="s">
        <v>256</v>
      </c>
      <c r="B22" s="97" t="s">
        <v>257</v>
      </c>
      <c r="C22" s="97"/>
      <c r="D22" s="115"/>
      <c r="E22" s="115"/>
      <c r="F22" s="115"/>
      <c r="G22" s="116"/>
      <c r="H22"/>
      <c r="I22" s="112" t="s">
        <v>391</v>
      </c>
      <c r="J22" s="573"/>
      <c r="K22" s="110" t="s">
        <v>258</v>
      </c>
    </row>
    <row r="23" spans="1:11" ht="15" customHeight="1" x14ac:dyDescent="0.25">
      <c r="A23" s="97" t="s">
        <v>259</v>
      </c>
      <c r="B23" s="113" t="s">
        <v>290</v>
      </c>
      <c r="C23" s="113"/>
      <c r="D23" s="113"/>
      <c r="E23" s="113"/>
      <c r="F23" s="113"/>
      <c r="G23" s="114"/>
      <c r="H23"/>
      <c r="I23" s="112" t="s">
        <v>392</v>
      </c>
      <c r="J23" s="573"/>
      <c r="K23" s="110" t="s">
        <v>260</v>
      </c>
    </row>
    <row r="24" spans="1:11" ht="15" customHeight="1" x14ac:dyDescent="0.25">
      <c r="A24" s="97"/>
      <c r="B24" s="110"/>
      <c r="C24" s="110"/>
      <c r="D24" s="110"/>
      <c r="E24" s="110"/>
      <c r="F24" s="110"/>
      <c r="G24" s="111"/>
      <c r="H24"/>
      <c r="I24" s="112" t="s">
        <v>393</v>
      </c>
      <c r="J24" s="573"/>
      <c r="K24" s="110" t="s">
        <v>261</v>
      </c>
    </row>
    <row r="25" spans="1:11" ht="15" customHeight="1" x14ac:dyDescent="0.25">
      <c r="A25" s="97"/>
      <c r="B25" s="110"/>
      <c r="C25" s="110"/>
      <c r="D25" s="110"/>
      <c r="E25" s="110"/>
      <c r="F25" s="110"/>
      <c r="G25" s="111"/>
      <c r="H25"/>
      <c r="I25" s="112" t="s">
        <v>394</v>
      </c>
      <c r="J25" s="574"/>
      <c r="K25" s="110" t="s">
        <v>408</v>
      </c>
    </row>
    <row r="26" spans="1:11" ht="15" customHeight="1" x14ac:dyDescent="0.25">
      <c r="A26" s="97"/>
      <c r="B26" s="110"/>
      <c r="C26" s="110"/>
      <c r="D26" s="110"/>
      <c r="E26" s="110"/>
      <c r="F26" s="110"/>
      <c r="G26" s="111"/>
      <c r="H26"/>
      <c r="I26" s="508"/>
      <c r="J26" s="513"/>
      <c r="K26" s="509"/>
    </row>
    <row r="27" spans="1:11" ht="15" customHeight="1" x14ac:dyDescent="0.25">
      <c r="A27" s="101"/>
      <c r="B27" s="105">
        <f t="shared" ref="B27:G27" si="1">B10</f>
        <v>2022</v>
      </c>
      <c r="C27" s="105">
        <f t="shared" si="1"/>
        <v>2021</v>
      </c>
      <c r="D27" s="105">
        <f t="shared" si="1"/>
        <v>2020</v>
      </c>
      <c r="E27" s="105">
        <f t="shared" si="1"/>
        <v>2019</v>
      </c>
      <c r="F27" s="105">
        <f t="shared" si="1"/>
        <v>2018</v>
      </c>
      <c r="G27" s="105" t="str">
        <f t="shared" si="1"/>
        <v>Mittelwert</v>
      </c>
      <c r="H27"/>
      <c r="I27" s="102"/>
      <c r="J27"/>
      <c r="K27"/>
    </row>
    <row r="28" spans="1:11" ht="15" customHeight="1" x14ac:dyDescent="0.25">
      <c r="A28" s="99" t="s">
        <v>104</v>
      </c>
      <c r="B28" s="107">
        <f>KZ_2!C41</f>
        <v>4.229238577389491E-3</v>
      </c>
      <c r="C28" s="428">
        <f>KZ_2!D41</f>
        <v>4.9160931180352039E-3</v>
      </c>
      <c r="D28" s="428">
        <f>KZ_2!E41</f>
        <v>4.229238577389491E-3</v>
      </c>
      <c r="E28" s="428" t="e">
        <f>KZ_2!F41</f>
        <v>#DIV/0!</v>
      </c>
      <c r="F28" s="428" t="e">
        <f>KZ_2!G41</f>
        <v>#DIV/0!</v>
      </c>
      <c r="G28" s="108" t="e">
        <f>KZ_2!H41</f>
        <v>#DIV/0!</v>
      </c>
      <c r="H28"/>
      <c r="I28" s="109" t="s">
        <v>137</v>
      </c>
      <c r="J28"/>
      <c r="K28" s="97" t="s">
        <v>105</v>
      </c>
    </row>
    <row r="29" spans="1:11" ht="15" customHeight="1" x14ac:dyDescent="0.25">
      <c r="A29" s="97" t="s">
        <v>138</v>
      </c>
      <c r="B29" s="110" t="s">
        <v>139</v>
      </c>
      <c r="C29" s="110"/>
      <c r="D29" s="97"/>
      <c r="E29" s="97"/>
      <c r="F29" s="97"/>
      <c r="G29" s="66"/>
      <c r="H29"/>
      <c r="I29" s="109" t="s">
        <v>140</v>
      </c>
      <c r="J29"/>
      <c r="K29" s="97" t="s">
        <v>106</v>
      </c>
    </row>
    <row r="30" spans="1:11" ht="15" customHeight="1" x14ac:dyDescent="0.25">
      <c r="A30" s="97" t="s">
        <v>141</v>
      </c>
      <c r="B30" s="110" t="s">
        <v>142</v>
      </c>
      <c r="C30" s="110"/>
      <c r="D30" s="97"/>
      <c r="E30" s="97"/>
      <c r="F30" s="97"/>
      <c r="G30" s="66"/>
      <c r="H30"/>
      <c r="I30" s="112" t="s">
        <v>107</v>
      </c>
      <c r="J30" s="118"/>
      <c r="K30" s="110" t="s">
        <v>108</v>
      </c>
    </row>
    <row r="31" spans="1:11" ht="15" customHeight="1" x14ac:dyDescent="0.25">
      <c r="A31" s="101"/>
      <c r="B31" s="113" t="s">
        <v>143</v>
      </c>
      <c r="C31" s="113"/>
      <c r="D31" s="113"/>
      <c r="E31" s="113"/>
      <c r="F31" s="113"/>
      <c r="G31" s="114"/>
      <c r="H31"/>
      <c r="I31" s="102"/>
      <c r="J31"/>
      <c r="K31"/>
    </row>
    <row r="32" spans="1:11" ht="15" customHeight="1" x14ac:dyDescent="0.25">
      <c r="A32" s="101"/>
      <c r="B32" s="110"/>
      <c r="C32" s="110"/>
      <c r="D32"/>
      <c r="E32" s="110"/>
      <c r="F32" s="110"/>
      <c r="G32" s="111"/>
      <c r="H32"/>
      <c r="I32" s="102"/>
      <c r="J32"/>
      <c r="K32"/>
    </row>
    <row r="33" spans="1:11" ht="15" customHeight="1" x14ac:dyDescent="0.25">
      <c r="A33"/>
      <c r="B33" s="111"/>
      <c r="C33" s="111"/>
      <c r="D33"/>
      <c r="E33" s="111"/>
      <c r="F33" s="111"/>
      <c r="G33" s="111"/>
      <c r="H33"/>
      <c r="I33" s="102"/>
      <c r="J33"/>
      <c r="K33"/>
    </row>
  </sheetData>
  <mergeCells count="1">
    <mergeCell ref="A4:I4"/>
  </mergeCells>
  <pageMargins left="0.59055118110236227" right="0.39370078740157483"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ignoredErrors>
    <ignoredError sqref="G11 G21 G28"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K50"/>
  <sheetViews>
    <sheetView showGridLines="0" zoomScaleNormal="100" workbookViewId="0">
      <selection activeCell="A9" sqref="A9"/>
    </sheetView>
  </sheetViews>
  <sheetFormatPr baseColWidth="10" defaultColWidth="11" defaultRowHeight="13.2" x14ac:dyDescent="0.25"/>
  <cols>
    <col min="1" max="1" width="33.59765625" style="42" customWidth="1"/>
    <col min="2" max="2" width="37.59765625" style="39" customWidth="1"/>
    <col min="3" max="3" width="8.5" style="40" customWidth="1"/>
    <col min="4" max="4" width="7.69921875" style="69" customWidth="1"/>
    <col min="5" max="5" width="8.3984375" style="40" customWidth="1"/>
    <col min="6" max="6" width="8.69921875" style="40" customWidth="1"/>
    <col min="7" max="7" width="7.59765625" style="42" customWidth="1"/>
    <col min="8" max="8" width="8.19921875" style="39" customWidth="1"/>
    <col min="9" max="9" width="6.8984375" style="39" customWidth="1"/>
    <col min="10" max="10" width="24.5" style="39" bestFit="1" customWidth="1"/>
    <col min="11" max="16384" width="11" style="39"/>
  </cols>
  <sheetData>
    <row r="1" spans="1:11" s="44" customFormat="1" ht="17.399999999999999" x14ac:dyDescent="0.3">
      <c r="A1" s="318" t="s">
        <v>101</v>
      </c>
      <c r="B1" s="43"/>
      <c r="C1" s="50"/>
      <c r="D1" s="49"/>
      <c r="E1" s="50"/>
      <c r="F1" s="50"/>
      <c r="G1" s="80"/>
    </row>
    <row r="2" spans="1:11" s="44" customFormat="1" x14ac:dyDescent="0.25">
      <c r="A2" s="43"/>
      <c r="B2" s="43"/>
      <c r="C2" s="50"/>
      <c r="D2" s="49"/>
      <c r="E2" s="50"/>
      <c r="F2" s="50"/>
      <c r="G2" s="80"/>
    </row>
    <row r="3" spans="1:11" s="44" customFormat="1" x14ac:dyDescent="0.25">
      <c r="A3" s="43"/>
      <c r="B3" s="43"/>
      <c r="C3" s="50"/>
      <c r="D3" s="49"/>
      <c r="E3" s="50"/>
      <c r="F3" s="50"/>
      <c r="G3" s="80"/>
    </row>
    <row r="4" spans="1:11" s="54" customFormat="1" ht="25.5" customHeight="1" x14ac:dyDescent="0.25">
      <c r="A4" s="690" t="s">
        <v>144</v>
      </c>
      <c r="B4" s="690"/>
      <c r="C4" s="691"/>
      <c r="D4" s="691"/>
      <c r="E4" s="691"/>
      <c r="F4" s="691"/>
      <c r="G4" s="691"/>
      <c r="H4" s="691"/>
      <c r="I4" s="691"/>
    </row>
    <row r="5" spans="1:11" s="44" customFormat="1" x14ac:dyDescent="0.25">
      <c r="A5" s="81"/>
      <c r="B5" s="81"/>
      <c r="C5" s="50"/>
      <c r="D5" s="49"/>
      <c r="E5" s="50"/>
      <c r="F5" s="50"/>
      <c r="G5" s="80"/>
    </row>
    <row r="6" spans="1:11" s="98" customFormat="1" x14ac:dyDescent="0.25">
      <c r="A6" s="95"/>
      <c r="B6" s="96"/>
      <c r="C6" s="66"/>
      <c r="D6" s="66"/>
      <c r="E6" s="66"/>
      <c r="F6" s="66"/>
      <c r="G6" s="66"/>
      <c r="H6" s="96"/>
      <c r="I6" s="97"/>
    </row>
    <row r="7" spans="1:11" s="103" customFormat="1" x14ac:dyDescent="0.25">
      <c r="A7" s="119" t="s">
        <v>145</v>
      </c>
      <c r="B7" s="119" t="s">
        <v>146</v>
      </c>
      <c r="C7" s="120" t="s">
        <v>17</v>
      </c>
      <c r="D7" s="120" t="s">
        <v>17</v>
      </c>
      <c r="E7" s="120" t="s">
        <v>165</v>
      </c>
      <c r="F7" s="120" t="s">
        <v>165</v>
      </c>
      <c r="G7" s="120" t="s">
        <v>165</v>
      </c>
      <c r="H7" s="121" t="s">
        <v>147</v>
      </c>
      <c r="I7" s="122" t="s">
        <v>148</v>
      </c>
      <c r="J7" s="39"/>
      <c r="K7" s="39"/>
    </row>
    <row r="8" spans="1:11" ht="13.5" customHeight="1" x14ac:dyDescent="0.25">
      <c r="A8" s="123"/>
      <c r="B8" s="123"/>
      <c r="C8" s="124">
        <f>KZ_3!C8</f>
        <v>2022</v>
      </c>
      <c r="D8" s="122">
        <f>C8-1</f>
        <v>2021</v>
      </c>
      <c r="E8" s="122">
        <f t="shared" ref="E8:G8" si="0">D8-1</f>
        <v>2020</v>
      </c>
      <c r="F8" s="122">
        <f t="shared" si="0"/>
        <v>2019</v>
      </c>
      <c r="G8" s="122">
        <f t="shared" si="0"/>
        <v>2018</v>
      </c>
      <c r="H8" s="121" t="s">
        <v>149</v>
      </c>
      <c r="I8" s="95"/>
    </row>
    <row r="9" spans="1:11" s="386" customFormat="1" ht="13.5" customHeight="1" x14ac:dyDescent="0.25">
      <c r="A9" s="382"/>
      <c r="B9" s="382"/>
      <c r="C9" s="383"/>
      <c r="D9" s="383"/>
      <c r="E9" s="383"/>
      <c r="F9" s="383"/>
      <c r="G9" s="383"/>
      <c r="H9" s="384"/>
      <c r="I9" s="385"/>
    </row>
    <row r="10" spans="1:11" s="98" customFormat="1" ht="33.75" customHeight="1" x14ac:dyDescent="0.25">
      <c r="A10" s="126" t="s">
        <v>150</v>
      </c>
      <c r="B10" s="137" t="s">
        <v>300</v>
      </c>
      <c r="C10" s="128">
        <f>(KZ_3!C109)/(KZ_3!C87-KZ_3!C86)</f>
        <v>1.2078888375077406</v>
      </c>
      <c r="D10" s="128">
        <f>(KZ_3!D109)/(KZ_3!D87-KZ_3!D86)</f>
        <v>1.8365369204040711</v>
      </c>
      <c r="E10" s="128">
        <f>(KZ_3!E109)/(KZ_3!E87-KZ_3!E86)</f>
        <v>1.2078888375077406</v>
      </c>
      <c r="F10" s="128" t="e">
        <f>(KZ_3!F109)/(KZ_3!F87-KZ_3!F86)</f>
        <v>#DIV/0!</v>
      </c>
      <c r="G10" s="128" t="e">
        <f>(KZ_3!G109)/(KZ_3!G87-KZ_3!G86)</f>
        <v>#DIV/0!</v>
      </c>
      <c r="H10" s="129" t="e">
        <f>(+C10+D10+E10+F10+G10)/5</f>
        <v>#DIV/0!</v>
      </c>
      <c r="I10" s="66">
        <v>1</v>
      </c>
    </row>
    <row r="11" spans="1:11" ht="13.5" customHeight="1" x14ac:dyDescent="0.25">
      <c r="A11" s="138" t="s">
        <v>151</v>
      </c>
      <c r="B11" s="96"/>
      <c r="C11" s="130"/>
      <c r="D11" s="130"/>
      <c r="E11" s="130"/>
      <c r="F11" s="130"/>
      <c r="G11" s="130"/>
      <c r="H11" s="131"/>
      <c r="I11" s="66"/>
    </row>
    <row r="12" spans="1:11" s="103" customFormat="1" ht="13.5" customHeight="1" x14ac:dyDescent="0.25">
      <c r="A12" s="111" t="s">
        <v>152</v>
      </c>
      <c r="B12" s="96"/>
      <c r="C12" s="136"/>
      <c r="D12" s="136"/>
      <c r="E12" s="136"/>
      <c r="F12" s="136"/>
      <c r="G12" s="136"/>
      <c r="H12" s="131"/>
      <c r="I12" s="111"/>
      <c r="J12" s="39"/>
      <c r="K12" s="39"/>
    </row>
    <row r="13" spans="1:11" ht="13.5" customHeight="1" x14ac:dyDescent="0.25">
      <c r="A13" s="139"/>
      <c r="B13" s="139"/>
      <c r="C13" s="132"/>
      <c r="D13" s="132"/>
      <c r="E13" s="132"/>
      <c r="F13" s="132"/>
      <c r="G13" s="132"/>
      <c r="H13" s="133"/>
      <c r="I13" s="134"/>
    </row>
    <row r="14" spans="1:11" s="84" customFormat="1" ht="13.5" customHeight="1" x14ac:dyDescent="0.25">
      <c r="A14" s="401"/>
      <c r="B14" s="401"/>
      <c r="C14" s="402"/>
      <c r="D14" s="402"/>
      <c r="E14" s="402"/>
      <c r="F14" s="402"/>
      <c r="G14" s="402"/>
      <c r="H14" s="403"/>
      <c r="I14" s="404"/>
    </row>
    <row r="15" spans="1:11" s="84" customFormat="1" ht="33.75" hidden="1" customHeight="1" x14ac:dyDescent="0.25">
      <c r="A15" s="393" t="s">
        <v>277</v>
      </c>
      <c r="B15" s="394" t="s">
        <v>278</v>
      </c>
      <c r="C15" s="490" t="s">
        <v>274</v>
      </c>
      <c r="D15" s="490" t="s">
        <v>274</v>
      </c>
      <c r="E15" s="395">
        <f>(KZ_3!E25+KZ_3!E26)/(KZ_3!E33-KZ_3!E50-KZ_3!E56)</f>
        <v>0.67995494876739571</v>
      </c>
      <c r="F15" s="395" t="e">
        <f>(KZ_3!F25+KZ_3!F26)/(KZ_3!F33-KZ_3!F50-KZ_3!F56)</f>
        <v>#DIV/0!</v>
      </c>
      <c r="G15" s="395" t="e">
        <f>(KZ_3!G25+KZ_3!G26)/(KZ_3!G33-KZ_3!G50-KZ_3!G56)</f>
        <v>#DIV/0!</v>
      </c>
      <c r="H15" s="396" t="e">
        <f>(+E15+F15+G15)/3</f>
        <v>#DIV/0!</v>
      </c>
      <c r="I15" s="345">
        <v>1</v>
      </c>
    </row>
    <row r="16" spans="1:11" s="84" customFormat="1" ht="13.5" hidden="1" customHeight="1" x14ac:dyDescent="0.25">
      <c r="A16" s="399" t="s">
        <v>279</v>
      </c>
      <c r="B16" s="400"/>
      <c r="C16" s="688" t="s">
        <v>275</v>
      </c>
      <c r="D16" s="688"/>
      <c r="E16" s="390"/>
      <c r="F16" s="390"/>
      <c r="G16" s="390"/>
      <c r="H16" s="391"/>
      <c r="I16" s="392"/>
    </row>
    <row r="17" spans="1:11" s="398" customFormat="1" hidden="1" x14ac:dyDescent="0.25">
      <c r="A17" s="345" t="s">
        <v>280</v>
      </c>
      <c r="B17" s="400"/>
      <c r="C17" s="689" t="s">
        <v>276</v>
      </c>
      <c r="D17" s="688"/>
      <c r="E17" s="397"/>
      <c r="F17" s="397"/>
      <c r="G17" s="397"/>
      <c r="H17" s="391"/>
      <c r="I17" s="345"/>
      <c r="J17" s="84"/>
      <c r="K17" s="84"/>
    </row>
    <row r="18" spans="1:11" s="84" customFormat="1" ht="13.5" hidden="1" customHeight="1" x14ac:dyDescent="0.25">
      <c r="A18" s="408"/>
      <c r="B18" s="408"/>
      <c r="C18" s="405"/>
      <c r="D18" s="405"/>
      <c r="E18" s="405"/>
      <c r="F18" s="405"/>
      <c r="G18" s="405"/>
      <c r="H18" s="406"/>
      <c r="I18" s="407"/>
    </row>
    <row r="19" spans="1:11" s="98" customFormat="1" ht="13.5" hidden="1" customHeight="1" x14ac:dyDescent="0.25">
      <c r="A19" s="96"/>
      <c r="B19" s="96"/>
      <c r="C19" s="130"/>
      <c r="D19" s="130"/>
      <c r="E19" s="130"/>
      <c r="F19" s="130"/>
      <c r="G19" s="130"/>
      <c r="H19" s="131"/>
      <c r="I19" s="66"/>
    </row>
    <row r="20" spans="1:11" ht="33.75" hidden="1" customHeight="1" x14ac:dyDescent="0.25">
      <c r="A20" s="126" t="s">
        <v>153</v>
      </c>
      <c r="B20" s="127" t="s">
        <v>154</v>
      </c>
      <c r="C20" s="128">
        <f>(KZ_3!C42-KZ_3!C72)/(KZ_3!C68)</f>
        <v>-2.3176270530273764E-3</v>
      </c>
      <c r="D20" s="128">
        <f>(KZ_3!D42-KZ_3!D72)/(KZ_3!D68)</f>
        <v>-2.6993452745049306E-3</v>
      </c>
      <c r="E20" s="128">
        <f>(KZ_3!E42-KZ_3!E72)/(KZ_3!E68)</f>
        <v>-2.3176270530273764E-3</v>
      </c>
      <c r="F20" s="128" t="e">
        <f>(KZ_3!F42-KZ_3!F72)/(KZ_3!F68)</f>
        <v>#DIV/0!</v>
      </c>
      <c r="G20" s="128" t="e">
        <f>(KZ_3!G42-KZ_3!G72)/(KZ_3!G68)</f>
        <v>#DIV/0!</v>
      </c>
      <c r="H20" s="129" t="e">
        <f>(+C20+D20+E20+F20+G20)/5</f>
        <v>#DIV/0!</v>
      </c>
      <c r="I20" s="66">
        <v>1</v>
      </c>
    </row>
    <row r="21" spans="1:11" s="103" customFormat="1" ht="13.5" hidden="1" customHeight="1" x14ac:dyDescent="0.25">
      <c r="A21" s="138" t="s">
        <v>288</v>
      </c>
      <c r="B21" s="137"/>
      <c r="C21" s="130"/>
      <c r="D21" s="130"/>
      <c r="E21" s="130"/>
      <c r="F21" s="130"/>
      <c r="G21" s="130"/>
      <c r="H21" s="131"/>
      <c r="I21" s="66"/>
      <c r="J21" s="39"/>
      <c r="K21" s="39"/>
    </row>
    <row r="22" spans="1:11" ht="13.5" hidden="1" customHeight="1" x14ac:dyDescent="0.25">
      <c r="A22" s="111" t="s">
        <v>155</v>
      </c>
      <c r="B22" s="140"/>
      <c r="C22" s="136"/>
      <c r="D22" s="136"/>
      <c r="E22" s="136"/>
      <c r="F22" s="136"/>
      <c r="G22" s="136"/>
      <c r="H22" s="131"/>
      <c r="I22" s="111"/>
    </row>
    <row r="23" spans="1:11" ht="13.5" hidden="1" customHeight="1" x14ac:dyDescent="0.25">
      <c r="A23" s="139"/>
      <c r="B23" s="139"/>
      <c r="C23" s="132"/>
      <c r="D23" s="132"/>
      <c r="E23" s="132"/>
      <c r="F23" s="132"/>
      <c r="G23" s="132"/>
      <c r="H23" s="133"/>
      <c r="I23" s="134"/>
    </row>
    <row r="24" spans="1:11" s="98" customFormat="1" ht="13.5" hidden="1" customHeight="1" x14ac:dyDescent="0.25">
      <c r="A24" s="135"/>
      <c r="B24" s="135"/>
      <c r="C24" s="136"/>
      <c r="D24" s="136"/>
      <c r="E24" s="136"/>
      <c r="F24" s="136"/>
      <c r="G24" s="136"/>
      <c r="H24" s="131"/>
      <c r="I24" s="111"/>
    </row>
    <row r="25" spans="1:11" ht="33.75" hidden="1" customHeight="1" x14ac:dyDescent="0.25">
      <c r="A25" s="126" t="s">
        <v>156</v>
      </c>
      <c r="B25" s="137" t="s">
        <v>157</v>
      </c>
      <c r="C25" s="128">
        <f>(KZ_3!C89)/(KZ_3!C35+KZ_3!C36-KZ_3!C37+KZ_3!C41-KZ_3!C43+KZ_3!C46-KZ_3!C47-KZ_3!C48-KZ_3!C49+KZ_3!C51+KZ_3!C52+KZ_3!C89)</f>
        <v>8.9753215607215983E-2</v>
      </c>
      <c r="D25" s="128">
        <f>(KZ_3!D89)/(KZ_3!D35+KZ_3!D36-KZ_3!D37+KZ_3!D41-KZ_3!D43+KZ_3!D46-KZ_3!D47-KZ_3!D48-KZ_3!D49+KZ_3!D51+KZ_3!D52+KZ_3!D89)</f>
        <v>0.11921531554948622</v>
      </c>
      <c r="E25" s="128">
        <f>(KZ_3!E89)/(KZ_3!E35+KZ_3!E36-KZ_3!E37+KZ_3!E41-KZ_3!E43+KZ_3!E46-KZ_3!E47-KZ_3!E48-KZ_3!E49+KZ_3!E51+KZ_3!E52+KZ_3!E89)</f>
        <v>8.9753215607215983E-2</v>
      </c>
      <c r="F25" s="128" t="e">
        <f>(KZ_3!F89)/(KZ_3!F35+KZ_3!F36-KZ_3!F37+KZ_3!F41-KZ_3!F43+KZ_3!F46-KZ_3!F47-KZ_3!F48-KZ_3!F49+KZ_3!F51+KZ_3!F52+KZ_3!F89)</f>
        <v>#DIV/0!</v>
      </c>
      <c r="G25" s="128" t="e">
        <f>(KZ_3!G89)/(KZ_3!G35+KZ_3!G36-KZ_3!G37+KZ_3!G41-KZ_3!G43+KZ_3!G46-KZ_3!G47-KZ_3!G48-KZ_3!G49+KZ_3!G51+KZ_3!G52+KZ_3!G89)</f>
        <v>#DIV/0!</v>
      </c>
      <c r="H25" s="129" t="e">
        <f>(+C25+D25+E25+F25+G25)/5</f>
        <v>#DIV/0!</v>
      </c>
      <c r="I25" s="66">
        <v>2</v>
      </c>
    </row>
    <row r="26" spans="1:11" s="103" customFormat="1" ht="13.5" hidden="1" customHeight="1" x14ac:dyDescent="0.25">
      <c r="A26" s="96" t="s">
        <v>158</v>
      </c>
      <c r="B26" s="96"/>
      <c r="C26" s="130"/>
      <c r="D26" s="130"/>
      <c r="E26" s="130"/>
      <c r="F26" s="130"/>
      <c r="G26" s="130"/>
      <c r="H26" s="131"/>
      <c r="I26" s="66"/>
      <c r="J26" s="39"/>
      <c r="K26" s="39"/>
    </row>
    <row r="27" spans="1:11" ht="13.5" hidden="1" customHeight="1" x14ac:dyDescent="0.25">
      <c r="A27" s="66" t="s">
        <v>159</v>
      </c>
      <c r="B27" s="137"/>
      <c r="C27" s="130"/>
      <c r="D27" s="130"/>
      <c r="E27" s="130"/>
      <c r="F27" s="130"/>
      <c r="G27" s="130"/>
      <c r="H27" s="131"/>
      <c r="I27" s="66"/>
    </row>
    <row r="28" spans="1:11" ht="13.5" hidden="1" customHeight="1" x14ac:dyDescent="0.25">
      <c r="A28" s="139"/>
      <c r="B28" s="139"/>
      <c r="C28" s="132"/>
      <c r="D28" s="132"/>
      <c r="E28" s="132"/>
      <c r="F28" s="132"/>
      <c r="G28" s="132"/>
      <c r="H28" s="133"/>
      <c r="I28" s="134"/>
    </row>
    <row r="29" spans="1:11" s="387" customFormat="1" ht="13.5" hidden="1" customHeight="1" x14ac:dyDescent="0.25">
      <c r="A29" s="409"/>
      <c r="B29" s="409"/>
      <c r="C29" s="410"/>
      <c r="D29" s="410"/>
      <c r="E29" s="410"/>
      <c r="F29" s="410"/>
      <c r="G29" s="410"/>
      <c r="H29" s="411"/>
      <c r="I29" s="410"/>
    </row>
    <row r="30" spans="1:11" s="388" customFormat="1" ht="33.75" customHeight="1" x14ac:dyDescent="0.25">
      <c r="A30" s="126" t="s">
        <v>388</v>
      </c>
      <c r="B30" s="412" t="s">
        <v>347</v>
      </c>
      <c r="C30" s="421" t="s">
        <v>274</v>
      </c>
      <c r="D30" s="421" t="s">
        <v>274</v>
      </c>
      <c r="E30" s="413">
        <f>(KZ_3!E17-KZ_3!E10)/KZ_3!E29</f>
        <v>-2858.8293870967741</v>
      </c>
      <c r="F30" s="413" t="e">
        <f>(KZ_3!F17-KZ_3!F10)/KZ_3!F29</f>
        <v>#DIV/0!</v>
      </c>
      <c r="G30" s="413" t="e">
        <f>(KZ_3!G17-KZ_3!G10)/KZ_3!G29</f>
        <v>#DIV/0!</v>
      </c>
      <c r="H30" s="414" t="e">
        <f>SUM(E30:G30)/3</f>
        <v>#DIV/0!</v>
      </c>
      <c r="I30" s="410">
        <v>2</v>
      </c>
    </row>
    <row r="31" spans="1:11" s="389" customFormat="1" ht="13.5" customHeight="1" x14ac:dyDescent="0.25">
      <c r="A31" s="409" t="s">
        <v>348</v>
      </c>
      <c r="B31" s="409"/>
      <c r="C31" s="692" t="s">
        <v>275</v>
      </c>
      <c r="D31" s="692"/>
      <c r="E31" s="415"/>
      <c r="F31" s="415"/>
      <c r="G31" s="415"/>
      <c r="H31" s="411"/>
      <c r="I31" s="410"/>
      <c r="J31" s="388"/>
      <c r="K31" s="388"/>
    </row>
    <row r="32" spans="1:11" s="388" customFormat="1" ht="13.5" customHeight="1" x14ac:dyDescent="0.25">
      <c r="A32" s="410" t="s">
        <v>389</v>
      </c>
      <c r="B32" s="409"/>
      <c r="C32" s="693" t="s">
        <v>276</v>
      </c>
      <c r="D32" s="692"/>
      <c r="E32" s="415"/>
      <c r="F32" s="415"/>
      <c r="G32" s="415"/>
      <c r="H32" s="411"/>
      <c r="I32" s="410"/>
    </row>
    <row r="33" spans="1:9" s="388" customFormat="1" ht="13.5" customHeight="1" x14ac:dyDescent="0.25">
      <c r="A33" s="416"/>
      <c r="B33" s="416"/>
      <c r="C33" s="417"/>
      <c r="D33" s="417"/>
      <c r="E33" s="418"/>
      <c r="F33" s="418"/>
      <c r="G33" s="418"/>
      <c r="H33" s="419"/>
      <c r="I33" s="420"/>
    </row>
    <row r="34" spans="1:9" s="388" customFormat="1" ht="13.5" customHeight="1" x14ac:dyDescent="0.25">
      <c r="A34" s="409"/>
      <c r="B34" s="409"/>
      <c r="C34" s="413"/>
      <c r="D34" s="413"/>
      <c r="E34" s="415"/>
      <c r="F34" s="415"/>
      <c r="G34" s="415"/>
      <c r="H34" s="411"/>
      <c r="I34" s="410"/>
    </row>
    <row r="35" spans="1:9" hidden="1" x14ac:dyDescent="0.25">
      <c r="A35" s="135"/>
      <c r="B35" s="135"/>
      <c r="C35" s="111"/>
      <c r="D35" s="111"/>
      <c r="E35" s="111"/>
      <c r="F35" s="111"/>
      <c r="G35" s="111"/>
      <c r="H35" s="141"/>
      <c r="I35" s="111"/>
    </row>
    <row r="36" spans="1:9" ht="21" hidden="1" x14ac:dyDescent="0.25">
      <c r="A36" s="226" t="s">
        <v>281</v>
      </c>
      <c r="B36" s="232" t="s">
        <v>282</v>
      </c>
      <c r="C36" s="422" t="s">
        <v>274</v>
      </c>
      <c r="D36" s="422" t="s">
        <v>274</v>
      </c>
      <c r="E36" s="233">
        <f>(KZ_3!E19+KZ_3!E20-KZ_3!E21+KZ_3!E22)/KZ_3!E68</f>
        <v>0.14649623864307587</v>
      </c>
      <c r="F36" s="233" t="e">
        <f>(KZ_3!F19+KZ_3!F20-KZ_3!F21+KZ_3!F22)/KZ_3!F68</f>
        <v>#DIV/0!</v>
      </c>
      <c r="G36" s="233" t="e">
        <f>(KZ_3!G19+KZ_3!G20-KZ_3!G21+KZ_3!G22)/KZ_3!G68</f>
        <v>#DIV/0!</v>
      </c>
      <c r="H36" s="129" t="e">
        <f>(+E36+F36+G36)/3</f>
        <v>#DIV/0!</v>
      </c>
      <c r="I36" s="111">
        <v>2</v>
      </c>
    </row>
    <row r="37" spans="1:9" hidden="1" x14ac:dyDescent="0.25">
      <c r="A37" s="138" t="s">
        <v>283</v>
      </c>
      <c r="B37" s="126"/>
      <c r="C37" s="688" t="s">
        <v>275</v>
      </c>
      <c r="D37" s="688"/>
      <c r="E37" s="128"/>
      <c r="F37" s="128"/>
      <c r="G37" s="128"/>
      <c r="H37" s="234"/>
      <c r="I37" s="66"/>
    </row>
    <row r="38" spans="1:9" hidden="1" x14ac:dyDescent="0.25">
      <c r="A38" s="96" t="s">
        <v>155</v>
      </c>
      <c r="B38" s="126"/>
      <c r="C38" s="689" t="s">
        <v>276</v>
      </c>
      <c r="D38" s="688"/>
      <c r="E38" s="128"/>
      <c r="F38" s="128"/>
      <c r="G38" s="128"/>
      <c r="H38" s="234"/>
      <c r="I38" s="66"/>
    </row>
    <row r="39" spans="1:9" hidden="1" x14ac:dyDescent="0.25">
      <c r="A39" s="235"/>
      <c r="B39" s="235"/>
      <c r="C39" s="236"/>
      <c r="D39" s="236"/>
      <c r="E39" s="236"/>
      <c r="F39" s="236"/>
      <c r="G39" s="236"/>
      <c r="H39" s="237"/>
      <c r="I39" s="134"/>
    </row>
    <row r="40" spans="1:9" x14ac:dyDescent="0.25">
      <c r="A40" s="135"/>
      <c r="B40" s="135"/>
      <c r="C40" s="111"/>
      <c r="D40" s="111"/>
      <c r="E40" s="111"/>
      <c r="F40" s="111"/>
      <c r="G40" s="111"/>
      <c r="H40" s="141"/>
      <c r="I40" s="111"/>
    </row>
    <row r="41" spans="1:9" ht="21" x14ac:dyDescent="0.25">
      <c r="A41" s="126" t="s">
        <v>160</v>
      </c>
      <c r="B41" s="127" t="s">
        <v>161</v>
      </c>
      <c r="C41" s="128">
        <f>(KZ_3!C42+KZ_3!C38+KZ_3!C47+KZ_3!C48+KZ_3!C49-KZ_3!C72)/KZ_3!C68</f>
        <v>4.229238577389491E-3</v>
      </c>
      <c r="D41" s="128">
        <f>(KZ_3!D42+KZ_3!D38+KZ_3!D47+KZ_3!D48+KZ_3!D49-KZ_3!D72)/KZ_3!D68</f>
        <v>4.9160931180352039E-3</v>
      </c>
      <c r="E41" s="128">
        <f>(KZ_3!E42+KZ_3!E38+KZ_3!E47+KZ_3!E48+KZ_3!E49-KZ_3!E72)/KZ_3!E68</f>
        <v>4.229238577389491E-3</v>
      </c>
      <c r="F41" s="128" t="e">
        <f>(KZ_3!F42+KZ_3!F38+KZ_3!F47+KZ_3!F48+KZ_3!F49-KZ_3!F72)/KZ_3!F68</f>
        <v>#DIV/0!</v>
      </c>
      <c r="G41" s="128" t="e">
        <f>(KZ_3!G42+KZ_3!G38+KZ_3!G47+KZ_3!G48+KZ_3!G49-KZ_3!G72)/KZ_3!G68</f>
        <v>#DIV/0!</v>
      </c>
      <c r="H41" s="129" t="e">
        <f>(+C41+D41+E41+F41+G41)/5</f>
        <v>#DIV/0!</v>
      </c>
      <c r="I41" s="66">
        <v>2</v>
      </c>
    </row>
    <row r="42" spans="1:9" x14ac:dyDescent="0.25">
      <c r="A42" s="138" t="s">
        <v>162</v>
      </c>
      <c r="B42" s="137"/>
      <c r="C42" s="130"/>
      <c r="D42" s="130"/>
      <c r="E42" s="130"/>
      <c r="F42" s="130"/>
      <c r="G42" s="130"/>
      <c r="H42" s="131"/>
      <c r="I42" s="66"/>
    </row>
    <row r="43" spans="1:9" x14ac:dyDescent="0.25">
      <c r="A43" s="66" t="s">
        <v>155</v>
      </c>
      <c r="B43" s="127"/>
      <c r="C43" s="130"/>
      <c r="D43" s="130"/>
      <c r="E43" s="130"/>
      <c r="F43" s="130"/>
      <c r="G43" s="130"/>
      <c r="H43" s="131"/>
      <c r="I43" s="66"/>
    </row>
    <row r="44" spans="1:9" x14ac:dyDescent="0.25">
      <c r="A44" s="139"/>
      <c r="B44" s="139"/>
      <c r="C44" s="132"/>
      <c r="D44" s="132"/>
      <c r="E44" s="132"/>
      <c r="F44" s="132"/>
      <c r="G44" s="132"/>
      <c r="H44" s="133"/>
      <c r="I44" s="134"/>
    </row>
    <row r="45" spans="1:9" x14ac:dyDescent="0.25">
      <c r="A45" s="96"/>
      <c r="B45" s="96"/>
      <c r="C45" s="130"/>
      <c r="D45" s="130"/>
      <c r="E45" s="130"/>
      <c r="F45" s="130"/>
      <c r="G45" s="130"/>
      <c r="H45" s="131"/>
      <c r="I45" s="66"/>
    </row>
    <row r="46" spans="1:9" ht="31.2" hidden="1" x14ac:dyDescent="0.25">
      <c r="A46" s="126" t="s">
        <v>163</v>
      </c>
      <c r="B46" s="127" t="s">
        <v>301</v>
      </c>
      <c r="C46" s="130">
        <f>(KZ_3!C26+KZ_3!C38+KZ_3!C44+KZ_3!C47+KZ_3!C48+KZ_3!C49+KZ_3!C53+KZ_3!C54+KZ_3!C55-KZ_3!C63-KZ_3!C78)/KZ_3!C68</f>
        <v>6.1746549967973192E-2</v>
      </c>
      <c r="D46" s="130">
        <f>(KZ_3!D26+KZ_3!D38+KZ_3!D44+KZ_3!D47+KZ_3!D48+KZ_3!D49+KZ_3!D53+KZ_3!D54+KZ_3!D55-KZ_3!D63-KZ_3!D78)/KZ_3!D68</f>
        <v>0.15721537881578757</v>
      </c>
      <c r="E46" s="130">
        <f>(KZ_3!E26+KZ_3!E38+KZ_3!E44+KZ_3!E47+KZ_3!E48+KZ_3!E49+KZ_3!E53+KZ_3!E54+KZ_3!E55-KZ_3!E63-KZ_3!E78)/KZ_3!E68</f>
        <v>6.1746549967973192E-2</v>
      </c>
      <c r="F46" s="130" t="e">
        <f>(KZ_3!F26+KZ_3!F38+KZ_3!F44+KZ_3!F47+KZ_3!F48+KZ_3!F49+KZ_3!F53+KZ_3!F54+KZ_3!F55-KZ_3!F63-KZ_3!F78)/KZ_3!F68</f>
        <v>#DIV/0!</v>
      </c>
      <c r="G46" s="130" t="e">
        <f>(KZ_3!G26+KZ_3!G38+KZ_3!G44+KZ_3!G47+KZ_3!G48+KZ_3!G49+KZ_3!G53+KZ_3!G54+KZ_3!G55-KZ_3!G63-KZ_3!G78)/KZ_3!G68</f>
        <v>#DIV/0!</v>
      </c>
      <c r="H46" s="129" t="e">
        <f>(+C46+D46+E46+F46+G46)/5</f>
        <v>#DIV/0!</v>
      </c>
      <c r="I46" s="66">
        <v>2</v>
      </c>
    </row>
    <row r="47" spans="1:9" hidden="1" x14ac:dyDescent="0.25">
      <c r="A47" s="138" t="s">
        <v>151</v>
      </c>
      <c r="B47" s="137"/>
      <c r="C47" s="130"/>
      <c r="D47" s="130"/>
      <c r="E47" s="130"/>
      <c r="F47" s="130"/>
      <c r="G47" s="130"/>
      <c r="H47" s="131"/>
      <c r="I47" s="66"/>
    </row>
    <row r="48" spans="1:9" hidden="1" x14ac:dyDescent="0.25">
      <c r="A48" s="66" t="s">
        <v>155</v>
      </c>
      <c r="B48" s="137"/>
      <c r="C48" s="130"/>
      <c r="D48" s="130"/>
      <c r="E48" s="130"/>
      <c r="F48" s="130"/>
      <c r="G48" s="130"/>
      <c r="H48" s="131"/>
      <c r="I48" s="66"/>
    </row>
    <row r="49" spans="1:9" hidden="1" x14ac:dyDescent="0.25">
      <c r="A49" s="139"/>
      <c r="B49" s="139"/>
      <c r="C49" s="132"/>
      <c r="D49" s="132"/>
      <c r="E49" s="132"/>
      <c r="F49" s="132"/>
      <c r="G49" s="132"/>
      <c r="H49" s="133"/>
      <c r="I49" s="134"/>
    </row>
    <row r="50" spans="1:9" hidden="1" x14ac:dyDescent="0.25"/>
  </sheetData>
  <mergeCells count="7">
    <mergeCell ref="C37:D37"/>
    <mergeCell ref="C38:D38"/>
    <mergeCell ref="A4:I4"/>
    <mergeCell ref="C16:D16"/>
    <mergeCell ref="C17:D17"/>
    <mergeCell ref="C31:D31"/>
    <mergeCell ref="C32:D32"/>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ignoredErrors>
    <ignoredError sqref="F10:H14 F30:H34 F16:H25 H15 F35:H49"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K110"/>
  <sheetViews>
    <sheetView zoomScaleNormal="100" workbookViewId="0">
      <selection activeCell="D8" sqref="D8"/>
    </sheetView>
  </sheetViews>
  <sheetFormatPr baseColWidth="10" defaultColWidth="11" defaultRowHeight="13.2" x14ac:dyDescent="0.25"/>
  <cols>
    <col min="1" max="1" width="6.8984375" style="42" customWidth="1"/>
    <col min="2" max="2" width="27.59765625" style="39" customWidth="1"/>
    <col min="3" max="3" width="10.3984375" style="40" customWidth="1"/>
    <col min="4" max="4" width="10.3984375" style="69" customWidth="1"/>
    <col min="5" max="6" width="10.3984375" style="40" customWidth="1"/>
    <col min="7" max="7" width="10.3984375" style="42" customWidth="1"/>
    <col min="8" max="8" width="2.69921875" style="39" customWidth="1"/>
    <col min="9" max="9" width="27.59765625" style="39" customWidth="1"/>
    <col min="10" max="16384" width="11" style="39"/>
  </cols>
  <sheetData>
    <row r="1" spans="1:11" s="44" customFormat="1" ht="17.399999999999999" x14ac:dyDescent="0.3">
      <c r="A1" s="318" t="s">
        <v>101</v>
      </c>
      <c r="B1" s="43"/>
      <c r="C1" s="50"/>
      <c r="D1" s="49"/>
      <c r="E1" s="50"/>
      <c r="F1" s="50"/>
      <c r="G1" s="80"/>
    </row>
    <row r="2" spans="1:11" s="44" customFormat="1" x14ac:dyDescent="0.25">
      <c r="A2" s="43"/>
      <c r="B2" s="43"/>
      <c r="C2" s="50"/>
      <c r="D2" s="49"/>
      <c r="E2" s="50"/>
      <c r="F2" s="50"/>
      <c r="G2" s="80"/>
    </row>
    <row r="3" spans="1:11" s="44" customFormat="1" x14ac:dyDescent="0.25">
      <c r="A3" s="43"/>
      <c r="B3" s="43"/>
      <c r="C3" s="50"/>
      <c r="D3" s="49"/>
      <c r="E3" s="50"/>
      <c r="F3" s="50"/>
      <c r="G3" s="80"/>
    </row>
    <row r="4" spans="1:11" s="54" customFormat="1" ht="25.5" customHeight="1" x14ac:dyDescent="0.25">
      <c r="A4" s="696" t="s">
        <v>164</v>
      </c>
      <c r="B4" s="696"/>
      <c r="C4" s="697"/>
      <c r="D4" s="697"/>
      <c r="E4" s="697"/>
      <c r="F4" s="697"/>
      <c r="G4" s="697"/>
      <c r="H4" s="697"/>
      <c r="I4" s="697"/>
    </row>
    <row r="5" spans="1:11" s="44" customFormat="1" x14ac:dyDescent="0.25">
      <c r="A5" s="81"/>
      <c r="B5" s="81"/>
      <c r="C5" s="50"/>
      <c r="D5" s="49"/>
      <c r="E5" s="50"/>
      <c r="F5" s="50"/>
      <c r="G5" s="80"/>
    </row>
    <row r="6" spans="1:11" s="426" customFormat="1" x14ac:dyDescent="0.25">
      <c r="A6" s="95"/>
      <c r="B6" s="96"/>
      <c r="C6" s="66"/>
      <c r="D6" s="66"/>
      <c r="E6" s="66"/>
      <c r="F6" s="66"/>
      <c r="G6" s="66"/>
      <c r="H6" s="96"/>
      <c r="I6" s="97"/>
    </row>
    <row r="7" spans="1:11" s="426" customFormat="1" ht="13.8" x14ac:dyDescent="0.25">
      <c r="A7" s="698"/>
      <c r="B7" s="699"/>
      <c r="C7" s="143" t="s">
        <v>17</v>
      </c>
      <c r="D7" s="143" t="s">
        <v>17</v>
      </c>
      <c r="E7" s="143" t="s">
        <v>165</v>
      </c>
      <c r="F7" s="143" t="s">
        <v>165</v>
      </c>
      <c r="G7" s="143" t="s">
        <v>165</v>
      </c>
      <c r="H7" s="143"/>
      <c r="I7" s="66" t="s">
        <v>166</v>
      </c>
    </row>
    <row r="8" spans="1:11" s="426" customFormat="1" ht="13.8" x14ac:dyDescent="0.25">
      <c r="A8" s="698"/>
      <c r="B8" s="699"/>
      <c r="C8" s="125">
        <v>2022</v>
      </c>
      <c r="D8" s="125">
        <f>C8-1</f>
        <v>2021</v>
      </c>
      <c r="E8" s="125">
        <f>D8-1</f>
        <v>2020</v>
      </c>
      <c r="F8" s="125">
        <f>E8-1</f>
        <v>2019</v>
      </c>
      <c r="G8" s="125">
        <f>F8-1</f>
        <v>2018</v>
      </c>
      <c r="H8" s="125"/>
      <c r="I8" s="66"/>
    </row>
    <row r="9" spans="1:11" s="103" customFormat="1" ht="13.8" x14ac:dyDescent="0.25">
      <c r="A9" s="694" t="s">
        <v>167</v>
      </c>
      <c r="B9" s="700"/>
      <c r="C9" s="700"/>
      <c r="D9" s="700"/>
      <c r="E9" s="700"/>
      <c r="F9" s="700"/>
      <c r="G9" s="700"/>
      <c r="H9" s="700"/>
      <c r="I9" s="700"/>
      <c r="J9" s="39"/>
      <c r="K9" s="39"/>
    </row>
    <row r="10" spans="1:11" ht="13.5" customHeight="1" x14ac:dyDescent="0.25">
      <c r="A10" s="66">
        <v>10</v>
      </c>
      <c r="B10" s="96" t="s">
        <v>262</v>
      </c>
      <c r="C10" s="430">
        <v>10529144.039999999</v>
      </c>
      <c r="D10" s="430">
        <v>10487422.199999999</v>
      </c>
      <c r="E10" s="430">
        <v>10529144.039999999</v>
      </c>
      <c r="F10" s="430">
        <v>0</v>
      </c>
      <c r="G10" s="430">
        <v>0</v>
      </c>
      <c r="H10" s="125"/>
      <c r="I10" s="66"/>
    </row>
    <row r="11" spans="1:11" ht="13.5" customHeight="1" x14ac:dyDescent="0.25">
      <c r="A11" s="66"/>
      <c r="B11" s="303"/>
      <c r="C11" s="125"/>
      <c r="D11" s="125"/>
      <c r="E11" s="125"/>
      <c r="F11" s="125"/>
      <c r="G11" s="125"/>
      <c r="H11" s="125"/>
      <c r="I11" s="66"/>
    </row>
    <row r="12" spans="1:11" s="426" customFormat="1" ht="13.5" customHeight="1" x14ac:dyDescent="0.25">
      <c r="A12" s="66">
        <v>14</v>
      </c>
      <c r="B12" s="96" t="s">
        <v>263</v>
      </c>
      <c r="C12" s="430">
        <v>5678711</v>
      </c>
      <c r="D12" s="430">
        <v>5254363.53</v>
      </c>
      <c r="E12" s="430">
        <v>5678711</v>
      </c>
      <c r="F12" s="430">
        <v>0</v>
      </c>
      <c r="G12" s="430">
        <v>0</v>
      </c>
      <c r="H12" s="125"/>
      <c r="I12" s="66"/>
    </row>
    <row r="13" spans="1:11" ht="13.5" customHeight="1" x14ac:dyDescent="0.25">
      <c r="A13" s="66">
        <v>144</v>
      </c>
      <c r="B13" s="96" t="s">
        <v>1</v>
      </c>
      <c r="C13" s="430">
        <v>0</v>
      </c>
      <c r="D13" s="430">
        <v>0</v>
      </c>
      <c r="E13" s="430">
        <v>0</v>
      </c>
      <c r="F13" s="430">
        <v>0</v>
      </c>
      <c r="G13" s="430">
        <v>0</v>
      </c>
      <c r="H13" s="125"/>
      <c r="I13" s="66"/>
      <c r="J13" s="225"/>
    </row>
    <row r="14" spans="1:11" s="103" customFormat="1" ht="13.5" customHeight="1" x14ac:dyDescent="0.25">
      <c r="A14" s="66">
        <v>145</v>
      </c>
      <c r="B14" s="96" t="s">
        <v>264</v>
      </c>
      <c r="C14" s="430">
        <v>3100000</v>
      </c>
      <c r="D14" s="430">
        <v>3100000</v>
      </c>
      <c r="E14" s="430">
        <v>3100000</v>
      </c>
      <c r="F14" s="430">
        <v>0</v>
      </c>
      <c r="G14" s="430">
        <v>0</v>
      </c>
      <c r="H14" s="125"/>
      <c r="I14" s="66"/>
      <c r="J14" s="39"/>
      <c r="K14" s="39"/>
    </row>
    <row r="15" spans="1:11" ht="13.5" customHeight="1" x14ac:dyDescent="0.25">
      <c r="A15" s="66"/>
      <c r="B15" s="226" t="s">
        <v>265</v>
      </c>
      <c r="C15" s="227">
        <f>SUM(C10+C12)</f>
        <v>16207855.039999999</v>
      </c>
      <c r="D15" s="227">
        <f t="shared" ref="D15:G15" si="0">SUM(D10+D12)</f>
        <v>15741785.73</v>
      </c>
      <c r="E15" s="227">
        <f t="shared" si="0"/>
        <v>16207855.039999999</v>
      </c>
      <c r="F15" s="227">
        <f t="shared" si="0"/>
        <v>0</v>
      </c>
      <c r="G15" s="227">
        <f t="shared" si="0"/>
        <v>0</v>
      </c>
      <c r="H15" s="125"/>
      <c r="I15" s="66"/>
    </row>
    <row r="16" spans="1:11" ht="13.5" customHeight="1" x14ac:dyDescent="0.25">
      <c r="A16" s="66"/>
      <c r="B16" s="303"/>
      <c r="C16" s="227"/>
      <c r="D16" s="125"/>
      <c r="E16" s="125"/>
      <c r="F16" s="125"/>
      <c r="G16" s="125"/>
      <c r="H16" s="125"/>
      <c r="I16" s="66"/>
    </row>
    <row r="17" spans="1:11" ht="13.5" customHeight="1" x14ac:dyDescent="0.25">
      <c r="A17" s="66">
        <v>20</v>
      </c>
      <c r="B17" s="96" t="s">
        <v>266</v>
      </c>
      <c r="C17" s="430">
        <v>2553010.0499999998</v>
      </c>
      <c r="D17" s="430">
        <v>2656706.31</v>
      </c>
      <c r="E17" s="430">
        <v>2553010.0499999998</v>
      </c>
      <c r="F17" s="430">
        <v>0</v>
      </c>
      <c r="G17" s="430">
        <v>0</v>
      </c>
      <c r="H17" s="125"/>
      <c r="I17" s="66"/>
    </row>
    <row r="18" spans="1:11" s="426" customFormat="1" ht="13.5" customHeight="1" x14ac:dyDescent="0.25">
      <c r="A18" s="66"/>
      <c r="B18" s="303"/>
      <c r="C18" s="125"/>
      <c r="D18" s="125"/>
      <c r="E18" s="125"/>
      <c r="F18" s="125"/>
      <c r="G18" s="125"/>
      <c r="H18" s="125"/>
      <c r="I18" s="66"/>
    </row>
    <row r="19" spans="1:11" ht="13.5" customHeight="1" x14ac:dyDescent="0.25">
      <c r="A19" s="66">
        <v>200</v>
      </c>
      <c r="B19" s="96" t="s">
        <v>267</v>
      </c>
      <c r="C19" s="430">
        <v>1480535.65</v>
      </c>
      <c r="D19" s="430">
        <v>1148785.8600000001</v>
      </c>
      <c r="E19" s="430">
        <v>1480535.65</v>
      </c>
      <c r="F19" s="430">
        <v>0</v>
      </c>
      <c r="G19" s="430">
        <v>0</v>
      </c>
      <c r="H19" s="228"/>
      <c r="I19" s="66"/>
    </row>
    <row r="20" spans="1:11" s="103" customFormat="1" ht="13.5" customHeight="1" x14ac:dyDescent="0.25">
      <c r="A20" s="66">
        <v>201</v>
      </c>
      <c r="B20" s="96" t="s">
        <v>268</v>
      </c>
      <c r="C20" s="430">
        <v>0</v>
      </c>
      <c r="D20" s="430">
        <v>0</v>
      </c>
      <c r="E20" s="430">
        <v>0</v>
      </c>
      <c r="F20" s="430">
        <v>0</v>
      </c>
      <c r="G20" s="430">
        <v>0</v>
      </c>
      <c r="H20" s="228"/>
      <c r="I20" s="66"/>
      <c r="J20" s="39"/>
      <c r="K20" s="39"/>
    </row>
    <row r="21" spans="1:11" ht="13.5" customHeight="1" x14ac:dyDescent="0.25">
      <c r="A21" s="66">
        <v>2016</v>
      </c>
      <c r="B21" s="135" t="s">
        <v>269</v>
      </c>
      <c r="C21" s="430">
        <v>0</v>
      </c>
      <c r="D21" s="430">
        <v>0</v>
      </c>
      <c r="E21" s="430">
        <v>0</v>
      </c>
      <c r="F21" s="430">
        <v>0</v>
      </c>
      <c r="G21" s="430">
        <v>0</v>
      </c>
      <c r="H21" s="125"/>
      <c r="I21" s="66"/>
    </row>
    <row r="22" spans="1:11" ht="13.5" customHeight="1" x14ac:dyDescent="0.25">
      <c r="A22" s="66">
        <v>206</v>
      </c>
      <c r="B22" s="135" t="s">
        <v>270</v>
      </c>
      <c r="C22" s="430">
        <v>400000</v>
      </c>
      <c r="D22" s="430">
        <v>400000</v>
      </c>
      <c r="E22" s="430">
        <v>400000</v>
      </c>
      <c r="F22" s="430">
        <v>0</v>
      </c>
      <c r="G22" s="430">
        <v>0</v>
      </c>
      <c r="H22" s="125"/>
      <c r="I22" s="66"/>
    </row>
    <row r="23" spans="1:11" ht="13.5" customHeight="1" x14ac:dyDescent="0.25">
      <c r="A23" s="66"/>
      <c r="B23" s="135"/>
      <c r="C23" s="144"/>
      <c r="D23" s="144"/>
      <c r="E23" s="144"/>
      <c r="F23" s="144"/>
      <c r="G23" s="144"/>
      <c r="H23" s="125"/>
      <c r="I23" s="66"/>
    </row>
    <row r="24" spans="1:11" s="426" customFormat="1" ht="13.5" customHeight="1" x14ac:dyDescent="0.25">
      <c r="A24" s="97">
        <v>29</v>
      </c>
      <c r="B24" s="145" t="s">
        <v>271</v>
      </c>
      <c r="C24" s="430">
        <v>13654844.99</v>
      </c>
      <c r="D24" s="430">
        <v>13085079.42</v>
      </c>
      <c r="E24" s="430">
        <v>13654844.99</v>
      </c>
      <c r="F24" s="430">
        <v>0</v>
      </c>
      <c r="G24" s="430">
        <v>0</v>
      </c>
      <c r="H24" s="125"/>
      <c r="I24" s="66"/>
    </row>
    <row r="25" spans="1:11" x14ac:dyDescent="0.25">
      <c r="A25" s="229">
        <v>2999</v>
      </c>
      <c r="B25" s="145" t="s">
        <v>272</v>
      </c>
      <c r="C25" s="430">
        <v>8528950.8499999996</v>
      </c>
      <c r="D25" s="430">
        <v>8430000</v>
      </c>
      <c r="E25" s="430">
        <v>8528950.8499999996</v>
      </c>
      <c r="F25" s="430">
        <v>0</v>
      </c>
      <c r="G25" s="430">
        <v>0</v>
      </c>
      <c r="H25" s="125"/>
      <c r="I25" s="66"/>
    </row>
    <row r="26" spans="1:11" s="103" customFormat="1" ht="13.5" customHeight="1" x14ac:dyDescent="0.25">
      <c r="A26" s="66">
        <v>2990</v>
      </c>
      <c r="B26" s="96" t="s">
        <v>298</v>
      </c>
      <c r="C26" s="430">
        <v>98950.85</v>
      </c>
      <c r="D26" s="430">
        <v>690000</v>
      </c>
      <c r="E26" s="430">
        <v>98950.85</v>
      </c>
      <c r="F26" s="430"/>
      <c r="G26" s="430">
        <v>0</v>
      </c>
      <c r="H26" s="142"/>
      <c r="I26" s="66" t="s">
        <v>169</v>
      </c>
      <c r="J26" s="39"/>
      <c r="K26" s="39"/>
    </row>
    <row r="27" spans="1:11" ht="13.5" customHeight="1" x14ac:dyDescent="0.25">
      <c r="A27" s="66"/>
      <c r="B27" s="230" t="s">
        <v>273</v>
      </c>
      <c r="C27" s="231">
        <f>+C17+C24</f>
        <v>16207855.039999999</v>
      </c>
      <c r="D27" s="231">
        <f t="shared" ref="D27:G27" si="1">+D17+D24</f>
        <v>15741785.73</v>
      </c>
      <c r="E27" s="231">
        <f t="shared" si="1"/>
        <v>16207855.039999999</v>
      </c>
      <c r="F27" s="231">
        <f t="shared" si="1"/>
        <v>0</v>
      </c>
      <c r="G27" s="231">
        <f t="shared" si="1"/>
        <v>0</v>
      </c>
      <c r="H27" s="142"/>
      <c r="I27" s="66"/>
    </row>
    <row r="28" spans="1:11" ht="13.5" customHeight="1" x14ac:dyDescent="0.25">
      <c r="A28" s="66"/>
      <c r="B28" s="135"/>
      <c r="C28" s="144"/>
      <c r="D28" s="144"/>
      <c r="E28" s="144"/>
      <c r="F28" s="144"/>
      <c r="G28" s="144"/>
      <c r="H28" s="125"/>
      <c r="I28" s="66"/>
    </row>
    <row r="29" spans="1:11" ht="13.5" customHeight="1" x14ac:dyDescent="0.25">
      <c r="A29" s="66"/>
      <c r="B29" s="96" t="s">
        <v>389</v>
      </c>
      <c r="C29" s="431">
        <v>2790</v>
      </c>
      <c r="D29" s="431">
        <v>2776</v>
      </c>
      <c r="E29" s="431">
        <v>2790</v>
      </c>
      <c r="F29" s="431">
        <v>0</v>
      </c>
      <c r="G29" s="431">
        <v>0</v>
      </c>
      <c r="H29" s="125"/>
      <c r="I29" s="66"/>
    </row>
    <row r="30" spans="1:11" ht="13.5" customHeight="1" x14ac:dyDescent="0.25">
      <c r="A30" s="66"/>
      <c r="B30" s="96"/>
      <c r="C30" s="145"/>
      <c r="D30" s="145"/>
      <c r="E30" s="145"/>
      <c r="F30" s="145"/>
      <c r="G30" s="145"/>
      <c r="H30" s="125"/>
      <c r="I30" s="66"/>
    </row>
    <row r="31" spans="1:11" ht="13.5" customHeight="1" x14ac:dyDescent="0.25">
      <c r="A31" s="66"/>
      <c r="B31" s="96"/>
      <c r="C31" s="145"/>
      <c r="D31" s="145"/>
      <c r="E31" s="145"/>
      <c r="F31" s="145"/>
      <c r="G31" s="145"/>
      <c r="H31" s="125"/>
      <c r="I31" s="66"/>
    </row>
    <row r="32" spans="1:11" s="103" customFormat="1" ht="13.8" x14ac:dyDescent="0.25">
      <c r="A32" s="694" t="s">
        <v>170</v>
      </c>
      <c r="B32" s="695"/>
      <c r="C32" s="695"/>
      <c r="D32" s="695"/>
      <c r="E32" s="695"/>
      <c r="F32" s="695"/>
      <c r="G32" s="695"/>
      <c r="H32" s="695"/>
      <c r="I32" s="695"/>
      <c r="J32" s="39"/>
      <c r="K32" s="39"/>
    </row>
    <row r="33" spans="1:11" ht="13.5" customHeight="1" x14ac:dyDescent="0.25">
      <c r="A33" s="146" t="s">
        <v>447</v>
      </c>
      <c r="B33" s="96" t="s">
        <v>448</v>
      </c>
      <c r="C33" s="430">
        <v>13384313.4</v>
      </c>
      <c r="D33" s="430">
        <v>15605762.859999999</v>
      </c>
      <c r="E33" s="430">
        <v>13384313.4</v>
      </c>
      <c r="F33" s="430"/>
      <c r="G33" s="430"/>
      <c r="H33" s="125"/>
      <c r="I33" s="66"/>
    </row>
    <row r="34" spans="1:11" ht="13.5" customHeight="1" x14ac:dyDescent="0.25">
      <c r="A34" s="66"/>
      <c r="B34" s="135"/>
      <c r="C34" s="432"/>
      <c r="D34" s="432"/>
      <c r="E34" s="432"/>
      <c r="F34" s="432"/>
      <c r="G34" s="432"/>
      <c r="H34" s="125"/>
      <c r="I34" s="66"/>
    </row>
    <row r="35" spans="1:11" s="426" customFormat="1" ht="13.5" customHeight="1" x14ac:dyDescent="0.25">
      <c r="A35" s="66">
        <v>30</v>
      </c>
      <c r="B35" s="135" t="s">
        <v>2</v>
      </c>
      <c r="C35" s="430">
        <v>4374962.75</v>
      </c>
      <c r="D35" s="430">
        <v>4493859.25</v>
      </c>
      <c r="E35" s="430">
        <v>4374962.75</v>
      </c>
      <c r="F35" s="432"/>
      <c r="G35" s="432"/>
      <c r="H35" s="125"/>
      <c r="I35" s="66"/>
    </row>
    <row r="36" spans="1:11" ht="13.5" customHeight="1" x14ac:dyDescent="0.25">
      <c r="A36" s="66">
        <v>31</v>
      </c>
      <c r="B36" s="135" t="s">
        <v>3</v>
      </c>
      <c r="C36" s="430">
        <v>2440421.5299999998</v>
      </c>
      <c r="D36" s="430">
        <v>2467813.59</v>
      </c>
      <c r="E36" s="430">
        <v>2440421.5299999998</v>
      </c>
      <c r="F36" s="432"/>
      <c r="G36" s="432"/>
      <c r="H36" s="125"/>
      <c r="I36" s="66"/>
    </row>
    <row r="37" spans="1:11" s="103" customFormat="1" ht="13.5" customHeight="1" x14ac:dyDescent="0.25">
      <c r="A37" s="66">
        <v>3180</v>
      </c>
      <c r="B37" s="135" t="s">
        <v>171</v>
      </c>
      <c r="C37" s="430">
        <v>32976.65</v>
      </c>
      <c r="D37" s="430">
        <v>1814.5</v>
      </c>
      <c r="E37" s="430">
        <v>32976.65</v>
      </c>
      <c r="F37" s="432"/>
      <c r="G37" s="432"/>
      <c r="H37" s="125"/>
      <c r="I37" s="66"/>
      <c r="J37" s="39"/>
      <c r="K37" s="39"/>
    </row>
    <row r="38" spans="1:11" ht="13.5" customHeight="1" x14ac:dyDescent="0.25">
      <c r="A38" s="66">
        <v>33</v>
      </c>
      <c r="B38" s="96" t="s">
        <v>172</v>
      </c>
      <c r="C38" s="433">
        <v>77940.479999999996</v>
      </c>
      <c r="D38" s="433">
        <v>110198</v>
      </c>
      <c r="E38" s="433">
        <v>77940.479999999996</v>
      </c>
      <c r="F38" s="433"/>
      <c r="G38" s="433"/>
      <c r="H38" s="125"/>
      <c r="I38" s="66"/>
    </row>
    <row r="39" spans="1:11" ht="13.5" customHeight="1" x14ac:dyDescent="0.25">
      <c r="A39" s="66">
        <v>330</v>
      </c>
      <c r="B39" s="96" t="s">
        <v>173</v>
      </c>
      <c r="C39" s="430">
        <v>60901.03</v>
      </c>
      <c r="D39" s="430">
        <v>110198</v>
      </c>
      <c r="E39" s="430">
        <v>60901.03</v>
      </c>
      <c r="F39" s="430"/>
      <c r="G39" s="430"/>
      <c r="H39" s="125"/>
      <c r="I39" s="66"/>
    </row>
    <row r="40" spans="1:11" ht="13.5" customHeight="1" x14ac:dyDescent="0.25">
      <c r="A40" s="66">
        <v>332</v>
      </c>
      <c r="B40" s="96" t="s">
        <v>173</v>
      </c>
      <c r="C40" s="430">
        <v>17039.45</v>
      </c>
      <c r="D40" s="430">
        <v>0</v>
      </c>
      <c r="E40" s="430">
        <v>17039.45</v>
      </c>
      <c r="F40" s="430"/>
      <c r="G40" s="430"/>
      <c r="H40" s="125"/>
      <c r="I40" s="66"/>
    </row>
    <row r="41" spans="1:11" s="426" customFormat="1" ht="13.5" customHeight="1" x14ac:dyDescent="0.25">
      <c r="A41" s="66">
        <v>34</v>
      </c>
      <c r="B41" s="96" t="s">
        <v>5</v>
      </c>
      <c r="C41" s="430">
        <v>45947.75</v>
      </c>
      <c r="D41" s="430">
        <v>85837.69</v>
      </c>
      <c r="E41" s="430">
        <v>45947.75</v>
      </c>
      <c r="F41" s="430"/>
      <c r="G41" s="430"/>
      <c r="H41" s="125"/>
      <c r="I41" s="66"/>
    </row>
    <row r="42" spans="1:11" ht="13.5" customHeight="1" x14ac:dyDescent="0.25">
      <c r="A42" s="66">
        <v>340</v>
      </c>
      <c r="B42" s="96" t="s">
        <v>174</v>
      </c>
      <c r="C42" s="430">
        <v>3288.45</v>
      </c>
      <c r="D42" s="430">
        <v>4247.95</v>
      </c>
      <c r="E42" s="430">
        <v>3288.45</v>
      </c>
      <c r="F42" s="430"/>
      <c r="G42" s="430"/>
      <c r="H42" s="125"/>
      <c r="I42" s="66"/>
    </row>
    <row r="43" spans="1:11" s="103" customFormat="1" ht="13.5" customHeight="1" x14ac:dyDescent="0.25">
      <c r="A43" s="66">
        <v>344</v>
      </c>
      <c r="B43" s="96" t="s">
        <v>175</v>
      </c>
      <c r="C43" s="430">
        <v>0</v>
      </c>
      <c r="D43" s="430">
        <v>22000</v>
      </c>
      <c r="E43" s="430">
        <v>0</v>
      </c>
      <c r="F43" s="430"/>
      <c r="G43" s="430"/>
      <c r="H43" s="125"/>
      <c r="I43" s="66"/>
      <c r="J43" s="39"/>
      <c r="K43" s="39"/>
    </row>
    <row r="44" spans="1:11" ht="13.5" customHeight="1" x14ac:dyDescent="0.25">
      <c r="A44" s="66">
        <v>35</v>
      </c>
      <c r="B44" s="96" t="s">
        <v>176</v>
      </c>
      <c r="C44" s="430">
        <v>461814.72</v>
      </c>
      <c r="D44" s="430">
        <v>761841.55</v>
      </c>
      <c r="E44" s="430">
        <v>461814.72</v>
      </c>
      <c r="F44" s="430"/>
      <c r="G44" s="430"/>
      <c r="H44" s="125"/>
      <c r="I44" s="66"/>
    </row>
    <row r="45" spans="1:11" ht="13.5" customHeight="1" x14ac:dyDescent="0.25">
      <c r="A45" s="66">
        <v>351</v>
      </c>
      <c r="B45" s="96" t="s">
        <v>176</v>
      </c>
      <c r="C45" s="430">
        <v>470814.71999999997</v>
      </c>
      <c r="D45" s="430">
        <v>732431.55</v>
      </c>
      <c r="E45" s="430">
        <v>470814.71999999997</v>
      </c>
      <c r="F45" s="430"/>
      <c r="G45" s="430"/>
      <c r="H45" s="125"/>
      <c r="I45" s="66"/>
    </row>
    <row r="46" spans="1:11" ht="13.5" customHeight="1" x14ac:dyDescent="0.25">
      <c r="A46" s="66">
        <v>36</v>
      </c>
      <c r="B46" s="96" t="s">
        <v>7</v>
      </c>
      <c r="C46" s="430">
        <v>5188893.32</v>
      </c>
      <c r="D46" s="430">
        <v>5147871.99</v>
      </c>
      <c r="E46" s="430">
        <v>5188893.32</v>
      </c>
      <c r="F46" s="430"/>
      <c r="G46" s="430"/>
      <c r="H46" s="125"/>
      <c r="I46" s="66"/>
    </row>
    <row r="47" spans="1:11" s="426" customFormat="1" ht="13.5" customHeight="1" x14ac:dyDescent="0.25">
      <c r="A47" s="66">
        <v>364</v>
      </c>
      <c r="B47" s="96" t="s">
        <v>177</v>
      </c>
      <c r="C47" s="430">
        <v>0</v>
      </c>
      <c r="D47" s="430">
        <v>0</v>
      </c>
      <c r="E47" s="430">
        <v>0</v>
      </c>
      <c r="F47" s="430"/>
      <c r="G47" s="430"/>
      <c r="H47" s="125"/>
      <c r="I47" s="66"/>
    </row>
    <row r="48" spans="1:11" ht="13.5" customHeight="1" x14ac:dyDescent="0.25">
      <c r="A48" s="66">
        <v>365</v>
      </c>
      <c r="B48" s="96" t="s">
        <v>178</v>
      </c>
      <c r="C48" s="430">
        <v>0</v>
      </c>
      <c r="D48" s="430">
        <v>0</v>
      </c>
      <c r="E48" s="430">
        <v>0</v>
      </c>
      <c r="F48" s="430"/>
      <c r="G48" s="430"/>
      <c r="H48" s="125"/>
      <c r="I48" s="66"/>
    </row>
    <row r="49" spans="1:11" s="103" customFormat="1" ht="13.5" customHeight="1" x14ac:dyDescent="0.25">
      <c r="A49" s="66">
        <v>366</v>
      </c>
      <c r="B49" s="96" t="s">
        <v>80</v>
      </c>
      <c r="C49" s="430">
        <v>6100</v>
      </c>
      <c r="D49" s="430">
        <v>0</v>
      </c>
      <c r="E49" s="430">
        <v>6100</v>
      </c>
      <c r="F49" s="430"/>
      <c r="G49" s="430"/>
      <c r="H49" s="125"/>
      <c r="I49" s="66"/>
      <c r="J49" s="39"/>
      <c r="K49" s="39"/>
    </row>
    <row r="50" spans="1:11" ht="13.5" customHeight="1" x14ac:dyDescent="0.25">
      <c r="A50" s="66">
        <v>38</v>
      </c>
      <c r="B50" s="96" t="s">
        <v>179</v>
      </c>
      <c r="C50" s="430">
        <v>147819</v>
      </c>
      <c r="D50" s="430">
        <v>1212920.79</v>
      </c>
      <c r="E50" s="430">
        <v>147819</v>
      </c>
      <c r="F50" s="430"/>
      <c r="G50" s="430"/>
      <c r="H50" s="125"/>
      <c r="I50" s="66"/>
    </row>
    <row r="51" spans="1:11" ht="13.5" customHeight="1" x14ac:dyDescent="0.25">
      <c r="A51" s="66">
        <v>380</v>
      </c>
      <c r="B51" s="96" t="s">
        <v>180</v>
      </c>
      <c r="C51" s="430">
        <v>0</v>
      </c>
      <c r="D51" s="430">
        <v>0</v>
      </c>
      <c r="E51" s="430">
        <v>0</v>
      </c>
      <c r="F51" s="430"/>
      <c r="G51" s="430"/>
      <c r="H51" s="125"/>
      <c r="I51" s="66"/>
    </row>
    <row r="52" spans="1:11" ht="13.5" customHeight="1" x14ac:dyDescent="0.25">
      <c r="A52" s="66">
        <v>381</v>
      </c>
      <c r="B52" s="96" t="s">
        <v>181</v>
      </c>
      <c r="C52" s="430">
        <v>0</v>
      </c>
      <c r="D52" s="430">
        <v>0</v>
      </c>
      <c r="E52" s="430">
        <v>0</v>
      </c>
      <c r="F52" s="430"/>
      <c r="G52" s="430"/>
      <c r="H52" s="125"/>
      <c r="I52" s="66"/>
    </row>
    <row r="53" spans="1:11" ht="13.5" customHeight="1" x14ac:dyDescent="0.25">
      <c r="A53" s="66">
        <v>383</v>
      </c>
      <c r="B53" s="96" t="s">
        <v>182</v>
      </c>
      <c r="C53" s="430">
        <v>147819</v>
      </c>
      <c r="D53" s="430">
        <v>1212920.79</v>
      </c>
      <c r="E53" s="430">
        <v>147819</v>
      </c>
      <c r="F53" s="430"/>
      <c r="G53" s="430"/>
      <c r="H53" s="125"/>
      <c r="I53" s="66"/>
    </row>
    <row r="54" spans="1:11" ht="13.5" customHeight="1" x14ac:dyDescent="0.25">
      <c r="A54" s="66">
        <v>387</v>
      </c>
      <c r="B54" s="96" t="s">
        <v>183</v>
      </c>
      <c r="C54" s="430">
        <v>0</v>
      </c>
      <c r="D54" s="430">
        <v>0</v>
      </c>
      <c r="E54" s="430">
        <v>0</v>
      </c>
      <c r="F54" s="434"/>
      <c r="G54" s="434"/>
      <c r="H54" s="125"/>
      <c r="I54" s="66"/>
    </row>
    <row r="55" spans="1:11" ht="13.5" customHeight="1" x14ac:dyDescent="0.25">
      <c r="A55" s="66">
        <v>389</v>
      </c>
      <c r="B55" s="96" t="s">
        <v>184</v>
      </c>
      <c r="C55" s="430">
        <v>0</v>
      </c>
      <c r="D55" s="430">
        <v>0</v>
      </c>
      <c r="E55" s="430">
        <v>0</v>
      </c>
      <c r="F55" s="430"/>
      <c r="G55" s="430"/>
      <c r="H55" s="125"/>
      <c r="I55" s="66"/>
    </row>
    <row r="56" spans="1:11" ht="13.5" customHeight="1" x14ac:dyDescent="0.25">
      <c r="A56" s="66">
        <v>39</v>
      </c>
      <c r="B56" s="96" t="s">
        <v>185</v>
      </c>
      <c r="C56" s="430">
        <v>547563</v>
      </c>
      <c r="D56" s="430">
        <v>635420</v>
      </c>
      <c r="E56" s="430">
        <v>547563</v>
      </c>
      <c r="F56" s="430"/>
      <c r="G56" s="430"/>
      <c r="H56" s="125"/>
      <c r="I56" s="66"/>
    </row>
    <row r="57" spans="1:11" ht="13.5" customHeight="1" x14ac:dyDescent="0.25">
      <c r="A57" s="66"/>
      <c r="B57" s="66"/>
      <c r="C57" s="66"/>
      <c r="D57" s="66"/>
      <c r="E57" s="66"/>
      <c r="F57" s="66"/>
      <c r="G57" s="66"/>
      <c r="H57" s="125"/>
      <c r="I57" s="66"/>
    </row>
    <row r="58" spans="1:11" ht="13.5" customHeight="1" x14ac:dyDescent="0.25">
      <c r="A58" s="66">
        <v>40</v>
      </c>
      <c r="B58" s="135" t="s">
        <v>9</v>
      </c>
      <c r="C58" s="430">
        <v>8018888.2000000002</v>
      </c>
      <c r="D58" s="430">
        <v>8787631.1500000004</v>
      </c>
      <c r="E58" s="430">
        <v>8018888.2000000002</v>
      </c>
      <c r="F58" s="430"/>
      <c r="G58" s="430"/>
      <c r="H58" s="125"/>
      <c r="I58" s="66"/>
    </row>
    <row r="59" spans="1:11" ht="13.5" customHeight="1" x14ac:dyDescent="0.25">
      <c r="A59" s="66">
        <v>41</v>
      </c>
      <c r="B59" s="135" t="s">
        <v>10</v>
      </c>
      <c r="C59" s="430">
        <v>130861.68</v>
      </c>
      <c r="D59" s="430">
        <v>121880.46</v>
      </c>
      <c r="E59" s="430">
        <v>130861.68</v>
      </c>
      <c r="F59" s="430"/>
      <c r="G59" s="430"/>
      <c r="H59" s="125"/>
      <c r="I59" s="66"/>
    </row>
    <row r="60" spans="1:11" ht="13.5" customHeight="1" x14ac:dyDescent="0.25">
      <c r="A60" s="66">
        <v>42</v>
      </c>
      <c r="B60" s="135" t="s">
        <v>11</v>
      </c>
      <c r="C60" s="430">
        <v>1342125.67</v>
      </c>
      <c r="D60" s="430">
        <v>1298260.8500000001</v>
      </c>
      <c r="E60" s="430">
        <v>1342125.67</v>
      </c>
      <c r="F60" s="430"/>
      <c r="G60" s="430"/>
      <c r="H60" s="125"/>
      <c r="I60" s="66"/>
    </row>
    <row r="61" spans="1:11" ht="13.5" customHeight="1" x14ac:dyDescent="0.25">
      <c r="A61" s="66">
        <v>43</v>
      </c>
      <c r="B61" s="135" t="s">
        <v>12</v>
      </c>
      <c r="C61" s="430">
        <v>0</v>
      </c>
      <c r="D61" s="430">
        <v>0</v>
      </c>
      <c r="E61" s="430">
        <v>0</v>
      </c>
      <c r="F61" s="430"/>
      <c r="G61" s="430"/>
      <c r="H61" s="125"/>
      <c r="I61" s="66"/>
    </row>
    <row r="62" spans="1:11" ht="13.5" customHeight="1" x14ac:dyDescent="0.25">
      <c r="A62" s="66">
        <v>44</v>
      </c>
      <c r="B62" s="135" t="s">
        <v>13</v>
      </c>
      <c r="C62" s="430">
        <v>375508.55</v>
      </c>
      <c r="D62" s="430">
        <v>857202</v>
      </c>
      <c r="E62" s="430">
        <v>375508.55</v>
      </c>
      <c r="F62" s="430"/>
      <c r="G62" s="430"/>
      <c r="H62" s="125"/>
      <c r="I62" s="66"/>
    </row>
    <row r="63" spans="1:11" ht="13.5" customHeight="1" x14ac:dyDescent="0.25">
      <c r="A63" s="66">
        <v>45</v>
      </c>
      <c r="B63" s="135" t="s">
        <v>186</v>
      </c>
      <c r="C63" s="430">
        <v>0</v>
      </c>
      <c r="D63" s="430">
        <v>0</v>
      </c>
      <c r="E63" s="430">
        <v>0</v>
      </c>
      <c r="F63" s="430"/>
      <c r="G63" s="430"/>
      <c r="H63" s="125"/>
      <c r="I63" s="66"/>
    </row>
    <row r="64" spans="1:11" ht="13.5" customHeight="1" x14ac:dyDescent="0.25">
      <c r="A64" s="66">
        <v>46</v>
      </c>
      <c r="B64" s="135" t="s">
        <v>15</v>
      </c>
      <c r="C64" s="435">
        <v>2969366.3</v>
      </c>
      <c r="D64" s="435">
        <v>3405367.8</v>
      </c>
      <c r="E64" s="435">
        <v>2969366.3</v>
      </c>
      <c r="F64" s="435"/>
      <c r="G64" s="435"/>
      <c r="H64" s="125"/>
      <c r="I64" s="66"/>
    </row>
    <row r="65" spans="1:9" x14ac:dyDescent="0.25">
      <c r="A65" s="66">
        <v>48</v>
      </c>
      <c r="B65" s="135" t="s">
        <v>16</v>
      </c>
      <c r="C65" s="435">
        <v>0</v>
      </c>
      <c r="D65" s="435">
        <v>500000</v>
      </c>
      <c r="E65" s="435">
        <v>0</v>
      </c>
      <c r="F65" s="435"/>
      <c r="G65" s="435"/>
      <c r="H65" s="125"/>
      <c r="I65" s="66"/>
    </row>
    <row r="66" spans="1:9" x14ac:dyDescent="0.25">
      <c r="A66" s="66">
        <v>489</v>
      </c>
      <c r="B66" s="135" t="s">
        <v>187</v>
      </c>
      <c r="C66" s="435">
        <v>0</v>
      </c>
      <c r="D66" s="435">
        <v>-500000</v>
      </c>
      <c r="E66" s="435">
        <v>0</v>
      </c>
      <c r="F66" s="435"/>
      <c r="G66" s="435"/>
      <c r="H66" s="125"/>
      <c r="I66" s="66" t="s">
        <v>188</v>
      </c>
    </row>
    <row r="67" spans="1:9" x14ac:dyDescent="0.25">
      <c r="A67" s="66">
        <v>4895</v>
      </c>
      <c r="B67" s="135" t="s">
        <v>189</v>
      </c>
      <c r="C67" s="436">
        <v>0</v>
      </c>
      <c r="D67" s="436">
        <v>0</v>
      </c>
      <c r="E67" s="436">
        <v>0</v>
      </c>
      <c r="F67" s="436"/>
      <c r="G67" s="436"/>
      <c r="H67" s="125"/>
      <c r="I67" s="66"/>
    </row>
    <row r="68" spans="1:9" x14ac:dyDescent="0.25">
      <c r="A68" s="66"/>
      <c r="B68" s="303" t="s">
        <v>155</v>
      </c>
      <c r="C68" s="147">
        <f>SUM(C58:C67)</f>
        <v>12836750.400000002</v>
      </c>
      <c r="D68" s="147">
        <f t="shared" ref="D68:G68" si="2">SUM(D58:D67)</f>
        <v>14470342.260000002</v>
      </c>
      <c r="E68" s="147">
        <f t="shared" si="2"/>
        <v>12836750.400000002</v>
      </c>
      <c r="F68" s="147">
        <f t="shared" si="2"/>
        <v>0</v>
      </c>
      <c r="G68" s="147">
        <f t="shared" si="2"/>
        <v>0</v>
      </c>
      <c r="H68" s="125"/>
      <c r="I68" s="66"/>
    </row>
    <row r="69" spans="1:9" x14ac:dyDescent="0.25">
      <c r="A69" s="66"/>
      <c r="B69" s="303"/>
      <c r="C69" s="125"/>
      <c r="D69" s="125"/>
      <c r="E69" s="125"/>
      <c r="F69" s="125"/>
      <c r="G69" s="125"/>
      <c r="H69" s="125"/>
      <c r="I69" s="66"/>
    </row>
    <row r="70" spans="1:9" x14ac:dyDescent="0.25">
      <c r="A70" s="97">
        <v>400</v>
      </c>
      <c r="B70" s="148" t="s">
        <v>190</v>
      </c>
      <c r="C70" s="430">
        <v>0</v>
      </c>
      <c r="D70" s="430">
        <v>0</v>
      </c>
      <c r="E70" s="430">
        <v>0</v>
      </c>
      <c r="F70" s="430">
        <v>0</v>
      </c>
      <c r="G70" s="430">
        <v>0</v>
      </c>
      <c r="H70" s="125"/>
      <c r="I70" s="66"/>
    </row>
    <row r="71" spans="1:9" x14ac:dyDescent="0.25">
      <c r="A71" s="97">
        <v>401</v>
      </c>
      <c r="B71" s="148" t="s">
        <v>191</v>
      </c>
      <c r="C71" s="430">
        <v>0</v>
      </c>
      <c r="D71" s="430">
        <v>0</v>
      </c>
      <c r="E71" s="430">
        <v>0</v>
      </c>
      <c r="F71" s="430"/>
      <c r="G71" s="430"/>
      <c r="H71" s="125"/>
      <c r="I71" s="66"/>
    </row>
    <row r="72" spans="1:9" x14ac:dyDescent="0.25">
      <c r="A72" s="66">
        <v>440</v>
      </c>
      <c r="B72" s="96" t="s">
        <v>192</v>
      </c>
      <c r="C72" s="430">
        <v>33039.25</v>
      </c>
      <c r="D72" s="430">
        <v>43308.4</v>
      </c>
      <c r="E72" s="430">
        <v>33039.25</v>
      </c>
      <c r="F72" s="430">
        <v>0</v>
      </c>
      <c r="G72" s="430">
        <v>0</v>
      </c>
      <c r="H72" s="125"/>
      <c r="I72" s="66"/>
    </row>
    <row r="73" spans="1:9" x14ac:dyDescent="0.25">
      <c r="A73" s="66">
        <v>441</v>
      </c>
      <c r="B73" s="96" t="s">
        <v>193</v>
      </c>
      <c r="C73" s="430">
        <v>65132.4</v>
      </c>
      <c r="D73" s="430">
        <v>540289.69999999995</v>
      </c>
      <c r="E73" s="430">
        <v>65132.4</v>
      </c>
      <c r="F73" s="430">
        <v>0</v>
      </c>
      <c r="G73" s="430">
        <v>0</v>
      </c>
      <c r="H73" s="125"/>
      <c r="I73" s="66"/>
    </row>
    <row r="74" spans="1:9" x14ac:dyDescent="0.25">
      <c r="A74" s="66">
        <v>442</v>
      </c>
      <c r="B74" s="96" t="s">
        <v>194</v>
      </c>
      <c r="C74" s="430">
        <v>0</v>
      </c>
      <c r="D74" s="430">
        <v>0</v>
      </c>
      <c r="E74" s="430">
        <v>0</v>
      </c>
      <c r="F74" s="430">
        <v>0</v>
      </c>
      <c r="G74" s="430">
        <v>0</v>
      </c>
      <c r="H74" s="125"/>
      <c r="I74" s="66"/>
    </row>
    <row r="75" spans="1:9" x14ac:dyDescent="0.25">
      <c r="A75" s="66">
        <v>443</v>
      </c>
      <c r="B75" s="96" t="s">
        <v>195</v>
      </c>
      <c r="C75" s="430">
        <v>101602.65</v>
      </c>
      <c r="D75" s="430">
        <v>99169</v>
      </c>
      <c r="E75" s="430">
        <v>101602.65</v>
      </c>
      <c r="F75" s="430">
        <v>0</v>
      </c>
      <c r="G75" s="430">
        <v>0</v>
      </c>
      <c r="H75" s="125"/>
      <c r="I75" s="66"/>
    </row>
    <row r="76" spans="1:9" x14ac:dyDescent="0.25">
      <c r="A76" s="66">
        <v>444</v>
      </c>
      <c r="B76" s="96" t="s">
        <v>196</v>
      </c>
      <c r="C76" s="430">
        <v>0</v>
      </c>
      <c r="D76" s="430">
        <v>0</v>
      </c>
      <c r="E76" s="430">
        <v>0</v>
      </c>
      <c r="F76" s="430">
        <v>0</v>
      </c>
      <c r="G76" s="430">
        <v>0</v>
      </c>
      <c r="H76" s="125"/>
      <c r="I76" s="66"/>
    </row>
    <row r="77" spans="1:9" x14ac:dyDescent="0.25">
      <c r="A77" s="66">
        <v>451</v>
      </c>
      <c r="B77" s="96" t="s">
        <v>186</v>
      </c>
      <c r="C77" s="430">
        <v>0</v>
      </c>
      <c r="D77" s="430">
        <v>0</v>
      </c>
      <c r="E77" s="430">
        <v>0</v>
      </c>
      <c r="F77" s="430">
        <v>0</v>
      </c>
      <c r="G77" s="430">
        <v>0</v>
      </c>
      <c r="H77" s="142"/>
      <c r="I77" s="66"/>
    </row>
    <row r="78" spans="1:9" x14ac:dyDescent="0.25">
      <c r="A78" s="66">
        <v>489</v>
      </c>
      <c r="B78" s="96" t="s">
        <v>197</v>
      </c>
      <c r="C78" s="430">
        <v>0</v>
      </c>
      <c r="D78" s="430">
        <v>500000</v>
      </c>
      <c r="E78" s="430">
        <v>0</v>
      </c>
      <c r="F78" s="430">
        <v>0</v>
      </c>
      <c r="G78" s="430">
        <v>0</v>
      </c>
      <c r="H78" s="142"/>
      <c r="I78" s="66"/>
    </row>
    <row r="79" spans="1:9" x14ac:dyDescent="0.25">
      <c r="A79" s="66"/>
      <c r="B79" s="96"/>
      <c r="C79" s="147"/>
      <c r="D79" s="147"/>
      <c r="E79" s="147"/>
      <c r="F79" s="147"/>
      <c r="G79" s="147"/>
      <c r="H79" s="142"/>
      <c r="I79" s="66"/>
    </row>
    <row r="80" spans="1:9" x14ac:dyDescent="0.25">
      <c r="A80" s="569"/>
      <c r="B80" s="570"/>
      <c r="C80" s="571"/>
      <c r="D80" s="571"/>
      <c r="E80" s="571"/>
      <c r="F80" s="571"/>
      <c r="G80" s="571"/>
      <c r="H80" s="142"/>
      <c r="I80" s="66"/>
    </row>
    <row r="81" spans="1:9" x14ac:dyDescent="0.25">
      <c r="A81" s="569"/>
      <c r="B81" s="570"/>
      <c r="C81" s="572"/>
      <c r="D81" s="572"/>
      <c r="E81" s="572"/>
      <c r="F81" s="572"/>
      <c r="G81" s="572"/>
      <c r="H81" s="142"/>
      <c r="I81" s="66"/>
    </row>
    <row r="82" spans="1:9" x14ac:dyDescent="0.25">
      <c r="A82" s="569"/>
      <c r="B82" s="570"/>
      <c r="C82" s="571"/>
      <c r="D82" s="571"/>
      <c r="E82" s="571"/>
      <c r="F82" s="571"/>
      <c r="G82" s="571"/>
      <c r="H82" s="142"/>
      <c r="I82" s="66"/>
    </row>
    <row r="83" spans="1:9" x14ac:dyDescent="0.25">
      <c r="A83" s="66"/>
      <c r="B83" s="96"/>
      <c r="C83" s="147"/>
      <c r="D83" s="147"/>
      <c r="E83" s="147"/>
      <c r="F83" s="147"/>
      <c r="G83" s="147"/>
      <c r="H83" s="142"/>
      <c r="I83" s="66"/>
    </row>
    <row r="84" spans="1:9" x14ac:dyDescent="0.25">
      <c r="A84" s="66"/>
      <c r="B84" s="66"/>
      <c r="C84" s="66"/>
      <c r="D84" s="66"/>
      <c r="E84" s="66"/>
      <c r="F84" s="66"/>
      <c r="G84" s="66"/>
      <c r="H84" s="142"/>
      <c r="I84" s="66"/>
    </row>
    <row r="85" spans="1:9" ht="13.8" x14ac:dyDescent="0.25">
      <c r="A85" s="694" t="s">
        <v>198</v>
      </c>
      <c r="B85" s="695"/>
      <c r="C85" s="695"/>
      <c r="D85" s="695"/>
      <c r="E85" s="695"/>
      <c r="F85" s="695"/>
      <c r="G85" s="695"/>
      <c r="H85" s="695"/>
      <c r="I85" s="695"/>
    </row>
    <row r="86" spans="1:9" x14ac:dyDescent="0.25">
      <c r="A86" s="71">
        <v>590</v>
      </c>
      <c r="B86" s="96" t="s">
        <v>402</v>
      </c>
      <c r="C86" s="430">
        <v>330081.55</v>
      </c>
      <c r="D86" s="430">
        <v>0</v>
      </c>
      <c r="E86" s="430">
        <v>330081.55</v>
      </c>
      <c r="F86" s="430">
        <v>0</v>
      </c>
      <c r="G86" s="430">
        <v>0</v>
      </c>
      <c r="H86" s="142"/>
      <c r="I86" s="66"/>
    </row>
    <row r="87" spans="1:9" x14ac:dyDescent="0.25">
      <c r="A87" s="66">
        <v>690</v>
      </c>
      <c r="B87" s="96" t="s">
        <v>403</v>
      </c>
      <c r="C87" s="430">
        <v>986288.5</v>
      </c>
      <c r="D87" s="430">
        <v>1238722.8999999999</v>
      </c>
      <c r="E87" s="430">
        <v>986288.5</v>
      </c>
      <c r="F87" s="430">
        <v>0</v>
      </c>
      <c r="G87" s="430">
        <v>0</v>
      </c>
      <c r="H87" s="142"/>
      <c r="I87" s="66"/>
    </row>
    <row r="88" spans="1:9" x14ac:dyDescent="0.25">
      <c r="A88" s="66"/>
      <c r="B88" s="66"/>
      <c r="C88" s="66"/>
      <c r="D88" s="66"/>
      <c r="E88" s="66"/>
      <c r="F88" s="66"/>
      <c r="G88" s="66"/>
      <c r="H88" s="142"/>
      <c r="I88" s="66"/>
    </row>
    <row r="89" spans="1:9" x14ac:dyDescent="0.25">
      <c r="A89" s="66"/>
      <c r="B89" s="66" t="s">
        <v>199</v>
      </c>
      <c r="C89" s="147">
        <f>SUM(C90:C94)</f>
        <v>1184337.3</v>
      </c>
      <c r="D89" s="147">
        <f>SUM(D90:D94)</f>
        <v>1647437.05</v>
      </c>
      <c r="E89" s="147">
        <f>SUM(E90:E94)</f>
        <v>1184337.3</v>
      </c>
      <c r="F89" s="147">
        <f t="shared" ref="F89:G89" si="3">SUM(F90:F94)</f>
        <v>0</v>
      </c>
      <c r="G89" s="147">
        <f t="shared" si="3"/>
        <v>0</v>
      </c>
      <c r="H89" s="142"/>
      <c r="I89" s="66"/>
    </row>
    <row r="90" spans="1:9" x14ac:dyDescent="0.25">
      <c r="A90" s="66">
        <v>50</v>
      </c>
      <c r="B90" s="96" t="s">
        <v>200</v>
      </c>
      <c r="C90" s="430">
        <v>710197.85</v>
      </c>
      <c r="D90" s="430">
        <v>1622014.55</v>
      </c>
      <c r="E90" s="430">
        <v>710197.85</v>
      </c>
      <c r="F90" s="430">
        <v>0</v>
      </c>
      <c r="G90" s="430">
        <v>0</v>
      </c>
      <c r="H90" s="142"/>
      <c r="I90" s="66"/>
    </row>
    <row r="91" spans="1:9" x14ac:dyDescent="0.25">
      <c r="A91" s="66">
        <v>52</v>
      </c>
      <c r="B91" s="96" t="s">
        <v>0</v>
      </c>
      <c r="C91" s="430">
        <v>170339.45</v>
      </c>
      <c r="D91" s="430">
        <v>25422.5</v>
      </c>
      <c r="E91" s="430">
        <v>170339.45</v>
      </c>
      <c r="F91" s="430">
        <v>0</v>
      </c>
      <c r="G91" s="430">
        <v>0</v>
      </c>
      <c r="H91" s="142"/>
      <c r="I91" s="66"/>
    </row>
    <row r="92" spans="1:9" x14ac:dyDescent="0.25">
      <c r="A92" s="66">
        <v>54</v>
      </c>
      <c r="B92" s="96" t="s">
        <v>1</v>
      </c>
      <c r="C92" s="430">
        <v>0</v>
      </c>
      <c r="D92" s="430">
        <v>0</v>
      </c>
      <c r="E92" s="430">
        <v>0</v>
      </c>
      <c r="F92" s="430">
        <v>0</v>
      </c>
      <c r="G92" s="430">
        <v>0</v>
      </c>
      <c r="H92" s="142"/>
      <c r="I92" s="66"/>
    </row>
    <row r="93" spans="1:9" x14ac:dyDescent="0.25">
      <c r="A93" s="66">
        <v>55</v>
      </c>
      <c r="B93" s="96" t="s">
        <v>27</v>
      </c>
      <c r="C93" s="430">
        <v>0</v>
      </c>
      <c r="D93" s="430">
        <v>0</v>
      </c>
      <c r="E93" s="430">
        <v>0</v>
      </c>
      <c r="F93" s="430">
        <v>0</v>
      </c>
      <c r="G93" s="430">
        <v>0</v>
      </c>
      <c r="H93" s="142"/>
      <c r="I93" s="66"/>
    </row>
    <row r="94" spans="1:9" x14ac:dyDescent="0.25">
      <c r="A94" s="66">
        <v>56</v>
      </c>
      <c r="B94" s="96" t="s">
        <v>201</v>
      </c>
      <c r="C94" s="430">
        <v>303800</v>
      </c>
      <c r="D94" s="430">
        <v>0</v>
      </c>
      <c r="E94" s="430">
        <v>303800</v>
      </c>
      <c r="F94" s="430">
        <v>0</v>
      </c>
      <c r="G94" s="430">
        <v>0</v>
      </c>
      <c r="H94" s="142"/>
      <c r="I94" s="66"/>
    </row>
    <row r="95" spans="1:9" x14ac:dyDescent="0.25">
      <c r="A95" s="66"/>
      <c r="B95" s="66"/>
      <c r="C95" s="66"/>
      <c r="D95" s="66"/>
      <c r="E95" s="66"/>
      <c r="F95" s="66"/>
      <c r="G95" s="66"/>
      <c r="H95" s="142"/>
      <c r="I95" s="66"/>
    </row>
    <row r="96" spans="1:9" x14ac:dyDescent="0.25">
      <c r="A96" s="66"/>
      <c r="B96" s="66"/>
      <c r="C96" s="66"/>
      <c r="D96" s="66"/>
      <c r="E96" s="66"/>
      <c r="F96" s="66"/>
      <c r="G96" s="66"/>
      <c r="H96" s="142"/>
      <c r="I96" s="66"/>
    </row>
    <row r="97" spans="1:9" ht="13.8" x14ac:dyDescent="0.25">
      <c r="A97" s="694" t="s">
        <v>79</v>
      </c>
      <c r="B97" s="695"/>
      <c r="C97" s="695"/>
      <c r="D97" s="695"/>
      <c r="E97" s="695"/>
      <c r="F97" s="695"/>
      <c r="G97" s="695"/>
      <c r="H97" s="695"/>
      <c r="I97" s="695"/>
    </row>
    <row r="98" spans="1:9" x14ac:dyDescent="0.25">
      <c r="A98" s="66" t="s">
        <v>299</v>
      </c>
      <c r="B98" s="96" t="s">
        <v>168</v>
      </c>
      <c r="C98" s="147">
        <f>C26</f>
        <v>98950.85</v>
      </c>
      <c r="D98" s="147">
        <f>D26</f>
        <v>690000</v>
      </c>
      <c r="E98" s="147">
        <f>E26</f>
        <v>98950.85</v>
      </c>
      <c r="F98" s="147">
        <f>F26</f>
        <v>0</v>
      </c>
      <c r="G98" s="147">
        <f>G26</f>
        <v>0</v>
      </c>
      <c r="H98" s="142"/>
      <c r="I98" s="66"/>
    </row>
    <row r="99" spans="1:9" x14ac:dyDescent="0.25">
      <c r="A99" s="66">
        <v>33</v>
      </c>
      <c r="B99" s="96" t="s">
        <v>172</v>
      </c>
      <c r="C99" s="147">
        <f>C38</f>
        <v>77940.479999999996</v>
      </c>
      <c r="D99" s="147">
        <f>D38</f>
        <v>110198</v>
      </c>
      <c r="E99" s="147">
        <f>E38</f>
        <v>77940.479999999996</v>
      </c>
      <c r="F99" s="147">
        <f>F38</f>
        <v>0</v>
      </c>
      <c r="G99" s="147">
        <f>G38</f>
        <v>0</v>
      </c>
      <c r="H99" s="142"/>
      <c r="I99" s="66"/>
    </row>
    <row r="100" spans="1:9" x14ac:dyDescent="0.25">
      <c r="A100" s="66">
        <v>35</v>
      </c>
      <c r="B100" s="96" t="s">
        <v>176</v>
      </c>
      <c r="C100" s="147">
        <f>C44</f>
        <v>461814.72</v>
      </c>
      <c r="D100" s="147">
        <f>D44</f>
        <v>761841.55</v>
      </c>
      <c r="E100" s="147">
        <f>E44</f>
        <v>461814.72</v>
      </c>
      <c r="F100" s="147">
        <f>F44</f>
        <v>0</v>
      </c>
      <c r="G100" s="147">
        <f>G44</f>
        <v>0</v>
      </c>
      <c r="H100" s="142"/>
      <c r="I100" s="66"/>
    </row>
    <row r="101" spans="1:9" x14ac:dyDescent="0.25">
      <c r="A101" s="66">
        <v>364</v>
      </c>
      <c r="B101" s="96" t="s">
        <v>177</v>
      </c>
      <c r="C101" s="147">
        <f t="shared" ref="C101:G103" si="4">C47</f>
        <v>0</v>
      </c>
      <c r="D101" s="147">
        <f t="shared" si="4"/>
        <v>0</v>
      </c>
      <c r="E101" s="147">
        <f t="shared" si="4"/>
        <v>0</v>
      </c>
      <c r="F101" s="147">
        <f t="shared" si="4"/>
        <v>0</v>
      </c>
      <c r="G101" s="147">
        <f t="shared" si="4"/>
        <v>0</v>
      </c>
      <c r="H101" s="142"/>
      <c r="I101" s="66"/>
    </row>
    <row r="102" spans="1:9" x14ac:dyDescent="0.25">
      <c r="A102" s="66">
        <v>365</v>
      </c>
      <c r="B102" s="96" t="s">
        <v>178</v>
      </c>
      <c r="C102" s="147">
        <f t="shared" si="4"/>
        <v>0</v>
      </c>
      <c r="D102" s="147">
        <f t="shared" si="4"/>
        <v>0</v>
      </c>
      <c r="E102" s="147">
        <f t="shared" si="4"/>
        <v>0</v>
      </c>
      <c r="F102" s="147">
        <f t="shared" si="4"/>
        <v>0</v>
      </c>
      <c r="G102" s="147">
        <f t="shared" si="4"/>
        <v>0</v>
      </c>
      <c r="H102" s="142"/>
      <c r="I102" s="66"/>
    </row>
    <row r="103" spans="1:9" x14ac:dyDescent="0.25">
      <c r="A103" s="66">
        <v>366</v>
      </c>
      <c r="B103" s="96" t="s">
        <v>80</v>
      </c>
      <c r="C103" s="147">
        <f t="shared" si="4"/>
        <v>6100</v>
      </c>
      <c r="D103" s="147">
        <f t="shared" si="4"/>
        <v>0</v>
      </c>
      <c r="E103" s="147">
        <f t="shared" si="4"/>
        <v>6100</v>
      </c>
      <c r="F103" s="147">
        <f t="shared" si="4"/>
        <v>0</v>
      </c>
      <c r="G103" s="147">
        <f t="shared" si="4"/>
        <v>0</v>
      </c>
      <c r="H103" s="142"/>
      <c r="I103" s="66"/>
    </row>
    <row r="104" spans="1:9" x14ac:dyDescent="0.25">
      <c r="A104" s="66">
        <v>383</v>
      </c>
      <c r="B104" s="96" t="s">
        <v>182</v>
      </c>
      <c r="C104" s="147">
        <f t="shared" ref="C104:G106" si="5">C53</f>
        <v>147819</v>
      </c>
      <c r="D104" s="147">
        <f t="shared" si="5"/>
        <v>1212920.79</v>
      </c>
      <c r="E104" s="147">
        <f t="shared" si="5"/>
        <v>147819</v>
      </c>
      <c r="F104" s="147">
        <f t="shared" si="5"/>
        <v>0</v>
      </c>
      <c r="G104" s="147">
        <f t="shared" si="5"/>
        <v>0</v>
      </c>
      <c r="H104" s="66"/>
      <c r="I104" s="66"/>
    </row>
    <row r="105" spans="1:9" ht="21" x14ac:dyDescent="0.25">
      <c r="A105" s="149">
        <v>387</v>
      </c>
      <c r="B105" s="96" t="s">
        <v>183</v>
      </c>
      <c r="C105" s="150">
        <f t="shared" si="5"/>
        <v>0</v>
      </c>
      <c r="D105" s="150">
        <f t="shared" si="5"/>
        <v>0</v>
      </c>
      <c r="E105" s="150">
        <f t="shared" si="5"/>
        <v>0</v>
      </c>
      <c r="F105" s="150">
        <f t="shared" si="5"/>
        <v>0</v>
      </c>
      <c r="G105" s="150">
        <f t="shared" si="5"/>
        <v>0</v>
      </c>
      <c r="H105" s="66"/>
      <c r="I105" s="66"/>
    </row>
    <row r="106" spans="1:9" x14ac:dyDescent="0.25">
      <c r="A106" s="66">
        <v>389</v>
      </c>
      <c r="B106" s="96" t="s">
        <v>184</v>
      </c>
      <c r="C106" s="147">
        <f t="shared" si="5"/>
        <v>0</v>
      </c>
      <c r="D106" s="147">
        <f t="shared" si="5"/>
        <v>0</v>
      </c>
      <c r="E106" s="147">
        <f t="shared" si="5"/>
        <v>0</v>
      </c>
      <c r="F106" s="147">
        <f t="shared" si="5"/>
        <v>0</v>
      </c>
      <c r="G106" s="147">
        <f t="shared" si="5"/>
        <v>0</v>
      </c>
      <c r="H106" s="66"/>
      <c r="I106" s="66"/>
    </row>
    <row r="107" spans="1:9" x14ac:dyDescent="0.25">
      <c r="A107" s="109">
        <v>45</v>
      </c>
      <c r="B107" s="96" t="s">
        <v>186</v>
      </c>
      <c r="C107" s="147">
        <f>C63</f>
        <v>0</v>
      </c>
      <c r="D107" s="147">
        <f>D63</f>
        <v>0</v>
      </c>
      <c r="E107" s="147">
        <f>E63</f>
        <v>0</v>
      </c>
      <c r="F107" s="147">
        <f>F63</f>
        <v>0</v>
      </c>
      <c r="G107" s="147">
        <f>G63</f>
        <v>0</v>
      </c>
      <c r="H107" s="66"/>
      <c r="I107" s="66"/>
    </row>
    <row r="108" spans="1:9" x14ac:dyDescent="0.25">
      <c r="A108" s="66">
        <v>489</v>
      </c>
      <c r="B108" s="96" t="s">
        <v>197</v>
      </c>
      <c r="C108" s="151">
        <f>C78</f>
        <v>0</v>
      </c>
      <c r="D108" s="151">
        <f>D78</f>
        <v>500000</v>
      </c>
      <c r="E108" s="151">
        <f>E78</f>
        <v>0</v>
      </c>
      <c r="F108" s="151">
        <f>F78</f>
        <v>0</v>
      </c>
      <c r="G108" s="151">
        <f>G78</f>
        <v>0</v>
      </c>
      <c r="H108" s="66"/>
      <c r="I108" s="66"/>
    </row>
    <row r="109" spans="1:9" x14ac:dyDescent="0.25">
      <c r="A109" s="66"/>
      <c r="B109" s="126" t="s">
        <v>79</v>
      </c>
      <c r="C109" s="147">
        <f>+C98+C99+C100+C101+C102+C103+C104+C105+C106-C107-C108</f>
        <v>792625.05</v>
      </c>
      <c r="D109" s="147">
        <f t="shared" ref="D109:G109" si="6">+D98+D99+D100+D101+D102+D103+D104+D105+D106-D107-D108</f>
        <v>2274960.34</v>
      </c>
      <c r="E109" s="147">
        <f t="shared" si="6"/>
        <v>792625.05</v>
      </c>
      <c r="F109" s="147">
        <f t="shared" si="6"/>
        <v>0</v>
      </c>
      <c r="G109" s="147">
        <f t="shared" si="6"/>
        <v>0</v>
      </c>
      <c r="H109" s="66"/>
      <c r="I109" s="66"/>
    </row>
    <row r="110" spans="1:9" x14ac:dyDescent="0.25">
      <c r="A110" s="66"/>
      <c r="B110" s="96"/>
      <c r="C110" s="97"/>
      <c r="D110" s="97"/>
      <c r="E110" s="97"/>
      <c r="F110" s="97"/>
      <c r="G110" s="97"/>
      <c r="H110" s="66"/>
      <c r="I110" s="66"/>
    </row>
  </sheetData>
  <mergeCells count="7">
    <mergeCell ref="A85:I85"/>
    <mergeCell ref="A97:I97"/>
    <mergeCell ref="A4:I4"/>
    <mergeCell ref="A7:B7"/>
    <mergeCell ref="A8:B8"/>
    <mergeCell ref="A9:I9"/>
    <mergeCell ref="A32:I32"/>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rowBreaks count="2" manualBreakCount="2">
    <brk id="30" max="16383" man="1"/>
    <brk id="8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N37" sqref="N37"/>
    </sheetView>
  </sheetViews>
  <sheetFormatPr baseColWidth="10" defaultRowHeight="13.8"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H37"/>
  <sheetViews>
    <sheetView showGridLines="0" zoomScaleNormal="100" workbookViewId="0"/>
  </sheetViews>
  <sheetFormatPr baseColWidth="10" defaultColWidth="11" defaultRowHeight="13.2" x14ac:dyDescent="0.25"/>
  <cols>
    <col min="1" max="1" width="6" style="9" customWidth="1"/>
    <col min="2" max="2" width="11.09765625" style="6" customWidth="1"/>
    <col min="3" max="3" width="19.19921875" style="6" customWidth="1"/>
    <col min="4" max="4" width="12" style="6" customWidth="1"/>
    <col min="5" max="5" width="45.8984375" style="6" customWidth="1"/>
    <col min="6" max="6" width="11.69921875" style="6" customWidth="1"/>
    <col min="7" max="7" width="19.69921875" style="6" customWidth="1"/>
    <col min="8" max="16384" width="11" style="6"/>
  </cols>
  <sheetData>
    <row r="1" spans="1:8" ht="15.6" x14ac:dyDescent="0.3">
      <c r="A1" s="612" t="s">
        <v>449</v>
      </c>
      <c r="E1" s="613" t="s">
        <v>482</v>
      </c>
      <c r="F1" s="614"/>
    </row>
    <row r="2" spans="1:8" ht="22.95" customHeight="1" x14ac:dyDescent="0.25">
      <c r="A2" s="6"/>
      <c r="B2" s="314"/>
      <c r="C2" s="314"/>
      <c r="D2" s="314"/>
      <c r="E2" s="314"/>
      <c r="F2" s="615" t="s">
        <v>450</v>
      </c>
      <c r="G2" s="616"/>
    </row>
    <row r="3" spans="1:8" ht="15.75" customHeight="1" x14ac:dyDescent="0.25">
      <c r="A3" s="617"/>
      <c r="B3" s="618" t="s">
        <v>451</v>
      </c>
      <c r="C3" s="619"/>
      <c r="D3" s="619"/>
      <c r="E3" s="620" t="s">
        <v>221</v>
      </c>
      <c r="F3" s="615" t="s">
        <v>500</v>
      </c>
      <c r="G3" s="621" t="s">
        <v>514</v>
      </c>
    </row>
    <row r="4" spans="1:8" ht="15.75" customHeight="1" x14ac:dyDescent="0.25">
      <c r="B4" s="622" t="s">
        <v>452</v>
      </c>
      <c r="C4" s="499"/>
      <c r="D4" s="499"/>
      <c r="E4" s="623" t="s">
        <v>453</v>
      </c>
      <c r="F4" s="624" t="s">
        <v>454</v>
      </c>
      <c r="G4" s="625"/>
    </row>
    <row r="5" spans="1:8" s="16" customFormat="1" ht="15.75" customHeight="1" x14ac:dyDescent="0.25">
      <c r="A5" s="626">
        <v>1</v>
      </c>
      <c r="B5" s="627" t="s">
        <v>112</v>
      </c>
      <c r="C5" s="628"/>
      <c r="D5" s="628"/>
      <c r="E5" s="628" t="s">
        <v>229</v>
      </c>
      <c r="F5" s="629" t="s">
        <v>502</v>
      </c>
      <c r="G5" s="87" t="s">
        <v>517</v>
      </c>
      <c r="H5" s="87"/>
    </row>
    <row r="6" spans="1:8" s="16" customFormat="1" ht="15.75" customHeight="1" x14ac:dyDescent="0.25">
      <c r="A6" s="17"/>
      <c r="B6" s="18" t="s">
        <v>317</v>
      </c>
      <c r="C6" s="18"/>
      <c r="D6" s="18"/>
      <c r="E6" s="18" t="s">
        <v>455</v>
      </c>
      <c r="F6" s="629" t="s">
        <v>501</v>
      </c>
      <c r="G6" s="87" t="s">
        <v>518</v>
      </c>
      <c r="H6" s="87"/>
    </row>
    <row r="7" spans="1:8" s="16" customFormat="1" ht="15.75" customHeight="1" x14ac:dyDescent="0.25">
      <c r="A7" s="17"/>
      <c r="B7" s="538" t="s">
        <v>202</v>
      </c>
      <c r="C7" s="538"/>
      <c r="D7" s="538"/>
      <c r="E7" s="538" t="s">
        <v>457</v>
      </c>
      <c r="F7" s="630" t="s">
        <v>454</v>
      </c>
      <c r="G7" s="631" t="s">
        <v>551</v>
      </c>
      <c r="H7" s="632"/>
    </row>
    <row r="8" spans="1:8" s="16" customFormat="1" ht="15.75" customHeight="1" x14ac:dyDescent="0.25">
      <c r="A8" s="626">
        <v>2</v>
      </c>
      <c r="B8" s="627" t="s">
        <v>97</v>
      </c>
      <c r="C8" s="628"/>
      <c r="D8" s="628"/>
      <c r="E8" s="628" t="s">
        <v>229</v>
      </c>
      <c r="F8" s="629" t="s">
        <v>502</v>
      </c>
      <c r="G8" s="633" t="s">
        <v>552</v>
      </c>
      <c r="H8" s="632"/>
    </row>
    <row r="9" spans="1:8" s="16" customFormat="1" ht="15.75" customHeight="1" x14ac:dyDescent="0.25">
      <c r="A9" s="17"/>
      <c r="B9" s="18" t="s">
        <v>458</v>
      </c>
      <c r="C9" s="634"/>
      <c r="D9" s="18"/>
      <c r="E9" s="18" t="s">
        <v>459</v>
      </c>
      <c r="F9" s="629" t="s">
        <v>501</v>
      </c>
      <c r="G9" s="635"/>
    </row>
    <row r="10" spans="1:8" s="16" customFormat="1" ht="15.75" customHeight="1" x14ac:dyDescent="0.25">
      <c r="A10" s="17"/>
      <c r="B10" s="538" t="s">
        <v>460</v>
      </c>
      <c r="C10" s="538"/>
      <c r="D10" s="538"/>
      <c r="E10" s="538" t="s">
        <v>461</v>
      </c>
      <c r="F10" s="630" t="s">
        <v>454</v>
      </c>
      <c r="G10" s="635"/>
    </row>
    <row r="11" spans="1:8" s="16" customFormat="1" ht="15.75" customHeight="1" x14ac:dyDescent="0.25">
      <c r="A11" s="17"/>
      <c r="B11" s="18" t="s">
        <v>462</v>
      </c>
      <c r="C11" s="18"/>
      <c r="D11" s="18"/>
      <c r="E11" s="18" t="s">
        <v>463</v>
      </c>
      <c r="F11" s="629" t="s">
        <v>502</v>
      </c>
      <c r="G11" s="635"/>
    </row>
    <row r="12" spans="1:8" s="16" customFormat="1" ht="15.75" customHeight="1" x14ac:dyDescent="0.25">
      <c r="A12" s="626">
        <v>3</v>
      </c>
      <c r="B12" s="627" t="s">
        <v>24</v>
      </c>
      <c r="C12" s="628"/>
      <c r="D12" s="628"/>
      <c r="E12" s="628" t="s">
        <v>229</v>
      </c>
      <c r="F12" s="629" t="s">
        <v>502</v>
      </c>
      <c r="G12" s="635"/>
    </row>
    <row r="13" spans="1:8" s="16" customFormat="1" ht="15.75" customHeight="1" x14ac:dyDescent="0.25">
      <c r="A13" s="17"/>
      <c r="B13" s="18" t="s">
        <v>24</v>
      </c>
      <c r="C13" s="18"/>
      <c r="D13" s="18"/>
      <c r="E13" s="18" t="s">
        <v>464</v>
      </c>
      <c r="F13" s="629" t="s">
        <v>502</v>
      </c>
      <c r="G13" s="635"/>
    </row>
    <row r="14" spans="1:8" s="16" customFormat="1" ht="15.75" customHeight="1" x14ac:dyDescent="0.25">
      <c r="A14" s="17"/>
      <c r="B14" s="538" t="s">
        <v>465</v>
      </c>
      <c r="C14" s="538"/>
      <c r="D14" s="538"/>
      <c r="E14" s="538" t="s">
        <v>466</v>
      </c>
      <c r="F14" s="630" t="s">
        <v>454</v>
      </c>
      <c r="G14" s="635"/>
    </row>
    <row r="15" spans="1:8" s="16" customFormat="1" ht="15.75" customHeight="1" x14ac:dyDescent="0.25">
      <c r="A15" s="17"/>
      <c r="B15" s="18" t="s">
        <v>467</v>
      </c>
      <c r="C15" s="18"/>
      <c r="D15" s="18"/>
      <c r="E15" s="18" t="s">
        <v>468</v>
      </c>
      <c r="F15" s="630" t="s">
        <v>553</v>
      </c>
      <c r="G15" s="635"/>
    </row>
    <row r="16" spans="1:8" s="16" customFormat="1" x14ac:dyDescent="0.25">
      <c r="A16" s="17"/>
      <c r="B16" s="538" t="s">
        <v>469</v>
      </c>
      <c r="C16" s="538"/>
      <c r="D16" s="538"/>
      <c r="E16" s="538" t="s">
        <v>470</v>
      </c>
      <c r="F16" s="630" t="s">
        <v>454</v>
      </c>
      <c r="G16" s="635"/>
    </row>
    <row r="17" spans="1:7" s="16" customFormat="1" ht="15.75" customHeight="1" x14ac:dyDescent="0.25">
      <c r="A17" s="17"/>
      <c r="B17" s="18" t="s">
        <v>237</v>
      </c>
      <c r="C17" s="18"/>
      <c r="D17" s="18"/>
      <c r="E17" s="18" t="s">
        <v>471</v>
      </c>
      <c r="F17" s="629" t="s">
        <v>501</v>
      </c>
      <c r="G17" s="635"/>
    </row>
    <row r="18" spans="1:7" ht="15.75" customHeight="1" x14ac:dyDescent="0.25">
      <c r="A18" s="17"/>
      <c r="B18" s="18" t="s">
        <v>84</v>
      </c>
      <c r="C18" s="18"/>
      <c r="D18" s="18"/>
      <c r="E18" s="18" t="s">
        <v>527</v>
      </c>
      <c r="F18" s="629" t="s">
        <v>501</v>
      </c>
      <c r="G18" s="636"/>
    </row>
    <row r="19" spans="1:7" ht="15.75" customHeight="1" x14ac:dyDescent="0.25">
      <c r="A19" s="626">
        <v>4</v>
      </c>
      <c r="B19" s="627" t="s">
        <v>85</v>
      </c>
      <c r="C19" s="628"/>
      <c r="D19" s="628"/>
      <c r="E19" s="628" t="s">
        <v>229</v>
      </c>
      <c r="F19" s="629" t="s">
        <v>502</v>
      </c>
      <c r="G19" s="636"/>
    </row>
    <row r="20" spans="1:7" ht="15.75" customHeight="1" x14ac:dyDescent="0.25">
      <c r="A20" s="17"/>
      <c r="B20" s="18" t="s">
        <v>85</v>
      </c>
      <c r="C20" s="18"/>
      <c r="D20" s="18"/>
      <c r="E20" s="18" t="s">
        <v>464</v>
      </c>
      <c r="F20" s="629" t="s">
        <v>502</v>
      </c>
      <c r="G20" s="636"/>
    </row>
    <row r="21" spans="1:7" ht="15.75" customHeight="1" x14ac:dyDescent="0.25">
      <c r="A21" s="17"/>
      <c r="B21" s="538" t="s">
        <v>284</v>
      </c>
      <c r="C21" s="538"/>
      <c r="D21" s="538"/>
      <c r="E21" s="538" t="s">
        <v>472</v>
      </c>
      <c r="F21" s="630" t="s">
        <v>456</v>
      </c>
      <c r="G21" s="636"/>
    </row>
    <row r="22" spans="1:7" ht="15.75" customHeight="1" x14ac:dyDescent="0.25">
      <c r="A22" s="17"/>
      <c r="B22" s="538" t="s">
        <v>469</v>
      </c>
      <c r="C22" s="538"/>
      <c r="D22" s="538"/>
      <c r="E22" s="538" t="s">
        <v>473</v>
      </c>
      <c r="F22" s="630" t="s">
        <v>456</v>
      </c>
      <c r="G22" s="636"/>
    </row>
    <row r="23" spans="1:7" ht="15.75" customHeight="1" x14ac:dyDescent="0.25">
      <c r="A23" s="17"/>
      <c r="B23" s="18" t="s">
        <v>237</v>
      </c>
      <c r="C23" s="18"/>
      <c r="D23" s="18"/>
      <c r="E23" s="18" t="s">
        <v>474</v>
      </c>
      <c r="F23" s="629" t="s">
        <v>502</v>
      </c>
      <c r="G23" s="636"/>
    </row>
    <row r="24" spans="1:7" ht="15.75" customHeight="1" x14ac:dyDescent="0.25">
      <c r="A24" s="17"/>
      <c r="B24" s="18" t="s">
        <v>86</v>
      </c>
      <c r="C24" s="18"/>
      <c r="D24" s="18"/>
      <c r="E24" s="18" t="s">
        <v>527</v>
      </c>
      <c r="F24" s="629" t="s">
        <v>501</v>
      </c>
      <c r="G24" s="636"/>
    </row>
    <row r="25" spans="1:7" ht="15.75" customHeight="1" x14ac:dyDescent="0.25">
      <c r="A25" s="626">
        <v>5</v>
      </c>
      <c r="B25" s="627" t="s">
        <v>475</v>
      </c>
      <c r="C25" s="628"/>
      <c r="D25" s="628"/>
      <c r="E25" s="628" t="s">
        <v>229</v>
      </c>
      <c r="F25" s="629" t="s">
        <v>502</v>
      </c>
      <c r="G25" s="636"/>
    </row>
    <row r="26" spans="1:7" ht="15.75" customHeight="1" x14ac:dyDescent="0.25">
      <c r="A26" s="17"/>
      <c r="B26" s="18" t="s">
        <v>475</v>
      </c>
      <c r="C26" s="18"/>
      <c r="D26" s="18"/>
      <c r="E26" s="18" t="s">
        <v>483</v>
      </c>
      <c r="F26" s="629" t="s">
        <v>502</v>
      </c>
      <c r="G26" s="637"/>
    </row>
    <row r="27" spans="1:7" ht="15.75" customHeight="1" x14ac:dyDescent="0.25">
      <c r="A27" s="626">
        <v>6</v>
      </c>
      <c r="B27" s="627" t="s">
        <v>101</v>
      </c>
      <c r="C27" s="628"/>
      <c r="D27" s="628"/>
      <c r="E27" s="628" t="s">
        <v>229</v>
      </c>
      <c r="F27" s="629" t="s">
        <v>502</v>
      </c>
      <c r="G27" s="636"/>
    </row>
    <row r="28" spans="1:7" ht="16.95" customHeight="1" x14ac:dyDescent="0.25">
      <c r="A28" s="79"/>
      <c r="B28" s="538" t="s">
        <v>4</v>
      </c>
      <c r="C28" s="538"/>
      <c r="D28" s="538"/>
      <c r="E28" s="538" t="s">
        <v>477</v>
      </c>
      <c r="F28" s="630" t="s">
        <v>456</v>
      </c>
      <c r="G28" s="636"/>
    </row>
    <row r="29" spans="1:7" ht="15.75" customHeight="1" x14ac:dyDescent="0.25">
      <c r="A29" s="79"/>
      <c r="B29" s="538" t="s">
        <v>209</v>
      </c>
      <c r="C29" s="538"/>
      <c r="D29" s="538"/>
      <c r="E29" s="538" t="s">
        <v>478</v>
      </c>
      <c r="F29" s="630" t="s">
        <v>456</v>
      </c>
      <c r="G29" s="636"/>
    </row>
    <row r="30" spans="1:7" ht="15.75" customHeight="1" x14ac:dyDescent="0.25">
      <c r="A30" s="79"/>
      <c r="B30" s="538" t="s">
        <v>476</v>
      </c>
      <c r="C30" s="538"/>
      <c r="D30" s="538"/>
      <c r="E30" s="638" t="s">
        <v>484</v>
      </c>
      <c r="F30" s="630" t="s">
        <v>456</v>
      </c>
      <c r="G30" s="636"/>
    </row>
    <row r="31" spans="1:7" ht="15.75" customHeight="1" x14ac:dyDescent="0.25">
      <c r="A31" s="639"/>
      <c r="B31" s="640" t="s">
        <v>228</v>
      </c>
      <c r="C31" s="640"/>
      <c r="D31" s="640"/>
      <c r="E31" s="640" t="s">
        <v>479</v>
      </c>
      <c r="F31" s="641" t="s">
        <v>454</v>
      </c>
      <c r="G31" s="636"/>
    </row>
    <row r="32" spans="1:7" ht="26.4" customHeight="1" x14ac:dyDescent="0.25">
      <c r="B32" s="87"/>
      <c r="C32" s="87"/>
      <c r="E32" s="642" t="s">
        <v>554</v>
      </c>
      <c r="F32" s="643" t="s">
        <v>480</v>
      </c>
      <c r="G32" s="636"/>
    </row>
    <row r="33" spans="2:7" ht="15.75" customHeight="1" x14ac:dyDescent="0.25">
      <c r="B33" s="87"/>
      <c r="C33" s="87"/>
      <c r="E33" s="642" t="s">
        <v>555</v>
      </c>
      <c r="F33" s="644" t="s">
        <v>503</v>
      </c>
      <c r="G33" s="636"/>
    </row>
    <row r="34" spans="2:7" ht="15.75" customHeight="1" x14ac:dyDescent="0.25">
      <c r="B34" s="632"/>
      <c r="C34" s="632"/>
    </row>
    <row r="35" spans="2:7" ht="15.75" customHeight="1" x14ac:dyDescent="0.25">
      <c r="B35" s="632"/>
      <c r="C35" s="632"/>
    </row>
    <row r="36" spans="2:7" ht="15.75" customHeight="1" x14ac:dyDescent="0.25"/>
    <row r="37" spans="2:7" ht="15.75" customHeight="1" x14ac:dyDescent="0.25"/>
  </sheetData>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35"/>
  <sheetViews>
    <sheetView zoomScaleNormal="100" workbookViewId="0">
      <selection activeCell="B21" sqref="B21"/>
    </sheetView>
  </sheetViews>
  <sheetFormatPr baseColWidth="10" defaultColWidth="11" defaultRowHeight="13.2" x14ac:dyDescent="0.25"/>
  <cols>
    <col min="1" max="1" width="4.59765625" style="9" customWidth="1"/>
    <col min="2" max="2" width="35.59765625" style="6" customWidth="1"/>
    <col min="3" max="3" width="11" style="6"/>
    <col min="4" max="4" width="34.09765625" style="6" customWidth="1"/>
    <col min="5" max="6" width="11" style="6"/>
    <col min="7" max="7" width="16.09765625" style="6" customWidth="1"/>
    <col min="8" max="8" width="12.09765625" style="6" customWidth="1"/>
    <col min="9" max="16384" width="11" style="6"/>
  </cols>
  <sheetData>
    <row r="1" spans="1:8" ht="17.399999999999999" x14ac:dyDescent="0.3">
      <c r="A1" s="315" t="s">
        <v>317</v>
      </c>
      <c r="B1" s="314"/>
    </row>
    <row r="4" spans="1:8" x14ac:dyDescent="0.25">
      <c r="A4" s="55" t="s">
        <v>342</v>
      </c>
      <c r="B4" s="87"/>
    </row>
    <row r="5" spans="1:8" x14ac:dyDescent="0.25">
      <c r="A5" s="55"/>
      <c r="B5" s="87"/>
    </row>
    <row r="6" spans="1:8" x14ac:dyDescent="0.25">
      <c r="A6" s="152" t="s">
        <v>115</v>
      </c>
      <c r="B6" s="152" t="s">
        <v>119</v>
      </c>
      <c r="C6" s="153"/>
    </row>
    <row r="7" spans="1:8" x14ac:dyDescent="0.25">
      <c r="A7" s="154" t="s">
        <v>116</v>
      </c>
      <c r="B7" s="154" t="s">
        <v>206</v>
      </c>
      <c r="C7" s="155"/>
    </row>
    <row r="8" spans="1:8" s="30" customFormat="1" x14ac:dyDescent="0.25">
      <c r="A8" s="154" t="s">
        <v>117</v>
      </c>
      <c r="B8" s="152" t="s">
        <v>343</v>
      </c>
      <c r="C8" s="153"/>
    </row>
    <row r="9" spans="1:8" s="30" customFormat="1" x14ac:dyDescent="0.25">
      <c r="A9" s="154" t="s">
        <v>118</v>
      </c>
      <c r="B9" s="154" t="s">
        <v>395</v>
      </c>
      <c r="C9" s="155"/>
    </row>
    <row r="10" spans="1:8" s="30" customFormat="1" x14ac:dyDescent="0.25">
      <c r="A10" s="29"/>
      <c r="B10" s="193"/>
      <c r="G10" s="33"/>
    </row>
    <row r="11" spans="1:8" s="30" customFormat="1" x14ac:dyDescent="0.25">
      <c r="A11" s="29"/>
      <c r="G11" s="33"/>
    </row>
    <row r="12" spans="1:8" s="26" customFormat="1" x14ac:dyDescent="0.25">
      <c r="A12" s="24"/>
      <c r="D12" s="27"/>
      <c r="E12" s="27"/>
      <c r="F12" s="27"/>
      <c r="G12" s="28"/>
      <c r="H12" s="25"/>
    </row>
    <row r="13" spans="1:8" s="30" customFormat="1" x14ac:dyDescent="0.25">
      <c r="A13" s="423"/>
    </row>
    <row r="14" spans="1:8" s="30" customFormat="1" x14ac:dyDescent="0.25">
      <c r="A14" s="423"/>
      <c r="B14" s="25"/>
      <c r="G14" s="33"/>
    </row>
    <row r="15" spans="1:8" s="30" customFormat="1" x14ac:dyDescent="0.25">
      <c r="A15" s="424"/>
      <c r="B15" s="25"/>
      <c r="C15" s="25"/>
      <c r="D15" s="25"/>
      <c r="E15" s="25"/>
      <c r="F15" s="25"/>
      <c r="G15" s="33"/>
    </row>
    <row r="16" spans="1:8" s="30" customFormat="1" x14ac:dyDescent="0.25">
      <c r="A16" s="424"/>
      <c r="D16" s="27"/>
      <c r="E16" s="27"/>
      <c r="F16" s="27"/>
      <c r="G16" s="28"/>
    </row>
    <row r="17" spans="1:8" s="30" customFormat="1" x14ac:dyDescent="0.25">
      <c r="A17" s="27"/>
    </row>
    <row r="18" spans="1:8" s="30" customFormat="1" x14ac:dyDescent="0.25">
      <c r="A18" s="26"/>
      <c r="B18" s="25"/>
      <c r="G18" s="33"/>
    </row>
    <row r="19" spans="1:8" s="30" customFormat="1" x14ac:dyDescent="0.25">
      <c r="A19" s="29"/>
      <c r="G19" s="33"/>
    </row>
    <row r="20" spans="1:8" s="30" customFormat="1" x14ac:dyDescent="0.25">
      <c r="A20" s="29"/>
      <c r="D20" s="27"/>
      <c r="E20" s="27"/>
      <c r="F20" s="27"/>
      <c r="G20" s="28"/>
    </row>
    <row r="21" spans="1:8" s="30" customFormat="1" x14ac:dyDescent="0.25">
      <c r="A21" s="29"/>
    </row>
    <row r="22" spans="1:8" s="25" customFormat="1" x14ac:dyDescent="0.25">
      <c r="A22" s="31"/>
      <c r="G22" s="32"/>
      <c r="H22" s="30"/>
    </row>
    <row r="23" spans="1:8" s="30" customFormat="1" x14ac:dyDescent="0.25"/>
    <row r="24" spans="1:8" s="30" customFormat="1" x14ac:dyDescent="0.25"/>
    <row r="25" spans="1:8" s="30" customFormat="1" x14ac:dyDescent="0.25">
      <c r="A25" s="29"/>
    </row>
    <row r="26" spans="1:8" s="30" customFormat="1" x14ac:dyDescent="0.25">
      <c r="A26" s="29"/>
      <c r="H26" s="6"/>
    </row>
    <row r="27" spans="1:8" s="30" customFormat="1" x14ac:dyDescent="0.25">
      <c r="A27" s="29"/>
      <c r="H27" s="6"/>
    </row>
    <row r="28" spans="1:8" s="30" customFormat="1" x14ac:dyDescent="0.25">
      <c r="A28" s="29"/>
      <c r="H28" s="6"/>
    </row>
    <row r="29" spans="1:8" s="30" customFormat="1" x14ac:dyDescent="0.25">
      <c r="A29" s="29"/>
      <c r="H29" s="6"/>
    </row>
    <row r="30" spans="1:8" s="30" customFormat="1" x14ac:dyDescent="0.25">
      <c r="A30" s="29"/>
      <c r="H30" s="6"/>
    </row>
    <row r="31" spans="1:8" s="30" customFormat="1" x14ac:dyDescent="0.25">
      <c r="A31" s="29"/>
      <c r="H31" s="6"/>
    </row>
    <row r="32" spans="1:8" s="30" customFormat="1" x14ac:dyDescent="0.25">
      <c r="A32" s="29"/>
      <c r="H32" s="6"/>
    </row>
    <row r="33" spans="1:8" s="30" customFormat="1" x14ac:dyDescent="0.25">
      <c r="A33" s="29"/>
      <c r="H33" s="6"/>
    </row>
    <row r="34" spans="1:8" s="30" customFormat="1" x14ac:dyDescent="0.25">
      <c r="A34" s="29"/>
      <c r="H34" s="6"/>
    </row>
    <row r="35" spans="1:8" s="30" customFormat="1" x14ac:dyDescent="0.25">
      <c r="A35" s="29"/>
      <c r="H35" s="6"/>
    </row>
  </sheetData>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2019
</oddHeader>
    <oddFooter>&amp;R&amp;8Seite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election activeCell="B11" sqref="B11"/>
    </sheetView>
  </sheetViews>
  <sheetFormatPr baseColWidth="10" defaultColWidth="11" defaultRowHeight="13.2" x14ac:dyDescent="0.25"/>
  <cols>
    <col min="1" max="1" width="4.59765625" style="9" customWidth="1"/>
    <col min="2" max="2" width="35.59765625" style="6" customWidth="1"/>
    <col min="3" max="3" width="11" style="6"/>
    <col min="4" max="4" width="34.09765625" style="6" customWidth="1"/>
    <col min="5" max="6" width="11" style="6"/>
    <col min="7" max="7" width="16.09765625" style="6" customWidth="1"/>
    <col min="8" max="8" width="12.09765625" style="6" customWidth="1"/>
    <col min="9" max="16384" width="11" style="6"/>
  </cols>
  <sheetData>
    <row r="1" spans="1:8" ht="17.399999999999999" x14ac:dyDescent="0.3">
      <c r="A1" s="315" t="s">
        <v>317</v>
      </c>
      <c r="B1" s="314"/>
    </row>
    <row r="4" spans="1:8" x14ac:dyDescent="0.25">
      <c r="A4" s="55" t="s">
        <v>342</v>
      </c>
      <c r="B4" s="87"/>
    </row>
    <row r="5" spans="1:8" x14ac:dyDescent="0.25">
      <c r="A5" s="55"/>
      <c r="B5" s="87"/>
    </row>
    <row r="6" spans="1:8" x14ac:dyDescent="0.25">
      <c r="A6" s="152" t="s">
        <v>115</v>
      </c>
      <c r="B6" s="152" t="s">
        <v>119</v>
      </c>
      <c r="C6" s="153"/>
    </row>
    <row r="7" spans="1:8" x14ac:dyDescent="0.25">
      <c r="A7" s="154" t="s">
        <v>116</v>
      </c>
      <c r="B7" s="154" t="s">
        <v>206</v>
      </c>
      <c r="C7" s="155"/>
    </row>
    <row r="8" spans="1:8" s="30" customFormat="1" x14ac:dyDescent="0.25">
      <c r="A8" s="154" t="s">
        <v>117</v>
      </c>
      <c r="B8" s="152" t="s">
        <v>343</v>
      </c>
      <c r="C8" s="153"/>
    </row>
    <row r="9" spans="1:8" s="30" customFormat="1" x14ac:dyDescent="0.25">
      <c r="A9" s="154" t="s">
        <v>118</v>
      </c>
      <c r="B9" s="154" t="s">
        <v>395</v>
      </c>
      <c r="C9" s="155"/>
    </row>
    <row r="10" spans="1:8" s="30" customFormat="1" x14ac:dyDescent="0.25">
      <c r="A10" s="29"/>
      <c r="B10" s="193"/>
      <c r="G10" s="33"/>
    </row>
    <row r="11" spans="1:8" s="30" customFormat="1" x14ac:dyDescent="0.25">
      <c r="A11" s="29"/>
      <c r="G11" s="33"/>
    </row>
    <row r="12" spans="1:8" s="26" customFormat="1" x14ac:dyDescent="0.25">
      <c r="A12" s="24"/>
      <c r="D12" s="27"/>
      <c r="E12" s="27"/>
      <c r="F12" s="27"/>
      <c r="G12" s="28"/>
      <c r="H12" s="25"/>
    </row>
    <row r="13" spans="1:8" s="30" customFormat="1" x14ac:dyDescent="0.25">
      <c r="A13" s="423"/>
    </row>
    <row r="14" spans="1:8" s="30" customFormat="1" x14ac:dyDescent="0.25">
      <c r="A14" s="423"/>
      <c r="B14" s="25"/>
      <c r="G14" s="33"/>
    </row>
    <row r="15" spans="1:8" s="30" customFormat="1" x14ac:dyDescent="0.25">
      <c r="A15" s="424"/>
      <c r="B15" s="25"/>
      <c r="C15" s="25"/>
      <c r="D15" s="25"/>
      <c r="E15" s="25"/>
      <c r="F15" s="25"/>
      <c r="G15" s="33"/>
    </row>
    <row r="16" spans="1:8" s="30" customFormat="1" x14ac:dyDescent="0.25">
      <c r="A16" s="424"/>
      <c r="D16" s="27"/>
      <c r="E16" s="27"/>
      <c r="F16" s="27"/>
      <c r="G16" s="28"/>
    </row>
    <row r="17" spans="1:8" s="30" customFormat="1" x14ac:dyDescent="0.25">
      <c r="A17" s="27"/>
    </row>
    <row r="18" spans="1:8" s="30" customFormat="1" x14ac:dyDescent="0.25">
      <c r="A18" s="26"/>
      <c r="B18" s="25"/>
      <c r="G18" s="33"/>
    </row>
    <row r="19" spans="1:8" s="30" customFormat="1" x14ac:dyDescent="0.25">
      <c r="A19" s="29"/>
      <c r="G19" s="33"/>
    </row>
    <row r="20" spans="1:8" s="30" customFormat="1" x14ac:dyDescent="0.25">
      <c r="A20" s="29"/>
      <c r="D20" s="27"/>
      <c r="E20" s="27"/>
      <c r="F20" s="27"/>
      <c r="G20" s="28"/>
    </row>
    <row r="21" spans="1:8" s="30" customFormat="1" x14ac:dyDescent="0.25">
      <c r="A21" s="29"/>
    </row>
    <row r="22" spans="1:8" s="25" customFormat="1" x14ac:dyDescent="0.25">
      <c r="A22" s="31"/>
      <c r="G22" s="32"/>
      <c r="H22" s="30"/>
    </row>
    <row r="23" spans="1:8" s="30" customFormat="1" x14ac:dyDescent="0.25"/>
    <row r="24" spans="1:8" s="30" customFormat="1" x14ac:dyDescent="0.25"/>
    <row r="25" spans="1:8" s="30" customFormat="1" x14ac:dyDescent="0.25">
      <c r="A25" s="29"/>
    </row>
    <row r="26" spans="1:8" s="30" customFormat="1" x14ac:dyDescent="0.25">
      <c r="A26" s="29"/>
      <c r="H26" s="6"/>
    </row>
    <row r="27" spans="1:8" s="30" customFormat="1" x14ac:dyDescent="0.25">
      <c r="A27" s="29"/>
      <c r="H27" s="6"/>
    </row>
    <row r="28" spans="1:8" s="30" customFormat="1" x14ac:dyDescent="0.25">
      <c r="A28" s="29"/>
      <c r="H28" s="6"/>
    </row>
    <row r="29" spans="1:8" s="30" customFormat="1" x14ac:dyDescent="0.25">
      <c r="A29" s="29"/>
      <c r="H29" s="6"/>
    </row>
    <row r="30" spans="1:8" s="30" customFormat="1" x14ac:dyDescent="0.25">
      <c r="A30" s="29"/>
      <c r="H30" s="6"/>
    </row>
    <row r="31" spans="1:8" s="30" customFormat="1" x14ac:dyDescent="0.25">
      <c r="A31" s="29"/>
      <c r="H31" s="6"/>
    </row>
    <row r="32" spans="1:8" s="30" customFormat="1" x14ac:dyDescent="0.25">
      <c r="A32" s="29"/>
      <c r="H32" s="6"/>
    </row>
    <row r="33" spans="1:8" s="30" customFormat="1" x14ac:dyDescent="0.25">
      <c r="A33" s="29"/>
      <c r="H33" s="6"/>
    </row>
    <row r="34" spans="1:8" s="30" customFormat="1" x14ac:dyDescent="0.25">
      <c r="A34" s="29"/>
      <c r="H34" s="6"/>
    </row>
    <row r="35" spans="1:8" s="30" customFormat="1" x14ac:dyDescent="0.25">
      <c r="A35" s="29"/>
      <c r="H35" s="6"/>
    </row>
  </sheetData>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34"/>
  <sheetViews>
    <sheetView zoomScaleNormal="100" workbookViewId="0">
      <selection activeCell="G8" sqref="G8"/>
    </sheetView>
  </sheetViews>
  <sheetFormatPr baseColWidth="10" defaultColWidth="11" defaultRowHeight="13.2" x14ac:dyDescent="0.25"/>
  <cols>
    <col min="1" max="1" width="4.59765625" style="9" customWidth="1"/>
    <col min="2" max="2" width="20.59765625" style="6" customWidth="1"/>
    <col min="3" max="3" width="14.59765625" style="6" customWidth="1"/>
    <col min="4" max="4" width="11" style="6"/>
    <col min="5" max="5" width="34.09765625" style="6" customWidth="1"/>
    <col min="6" max="7" width="11" style="6"/>
    <col min="8" max="8" width="16.8984375" style="6" customWidth="1"/>
    <col min="9" max="9" width="12.09765625" style="6" customWidth="1"/>
    <col min="10" max="16384" width="11" style="6"/>
  </cols>
  <sheetData>
    <row r="1" spans="1:10" ht="17.399999999999999" x14ac:dyDescent="0.3">
      <c r="A1" s="315" t="s">
        <v>202</v>
      </c>
      <c r="B1" s="314"/>
      <c r="C1" s="314"/>
    </row>
    <row r="2" spans="1:10" ht="27.75" customHeight="1" x14ac:dyDescent="0.25"/>
    <row r="3" spans="1:10" ht="15" customHeight="1" x14ac:dyDescent="0.25">
      <c r="A3" s="9" t="s">
        <v>384</v>
      </c>
    </row>
    <row r="4" spans="1:10" ht="17.25" customHeight="1" x14ac:dyDescent="0.25"/>
    <row r="5" spans="1:10" x14ac:dyDescent="0.25">
      <c r="A5" s="9" t="s">
        <v>203</v>
      </c>
      <c r="B5" s="7" t="s">
        <v>410</v>
      </c>
      <c r="C5" s="7"/>
      <c r="E5" s="6" t="s">
        <v>89</v>
      </c>
      <c r="H5" s="20">
        <v>0</v>
      </c>
    </row>
    <row r="6" spans="1:10" x14ac:dyDescent="0.25">
      <c r="E6" s="6" t="s">
        <v>90</v>
      </c>
      <c r="H6" s="20">
        <v>0</v>
      </c>
    </row>
    <row r="7" spans="1:10" s="16" customFormat="1" ht="21" customHeight="1" x14ac:dyDescent="0.25">
      <c r="A7" s="21"/>
      <c r="E7" s="22" t="s">
        <v>98</v>
      </c>
      <c r="F7" s="22"/>
      <c r="G7" s="22"/>
      <c r="H7" s="23">
        <v>0</v>
      </c>
    </row>
    <row r="9" spans="1:10" ht="14.25" customHeight="1" x14ac:dyDescent="0.25">
      <c r="A9" s="9" t="s">
        <v>204</v>
      </c>
      <c r="B9" s="7" t="s">
        <v>114</v>
      </c>
      <c r="C9" s="7"/>
      <c r="E9" s="6" t="s">
        <v>91</v>
      </c>
      <c r="H9" s="20">
        <v>0</v>
      </c>
    </row>
    <row r="10" spans="1:10" x14ac:dyDescent="0.25">
      <c r="E10" s="6" t="s">
        <v>92</v>
      </c>
      <c r="H10" s="20">
        <v>0</v>
      </c>
    </row>
    <row r="11" spans="1:10" ht="21" customHeight="1" x14ac:dyDescent="0.25">
      <c r="E11" s="22" t="s">
        <v>88</v>
      </c>
      <c r="F11" s="22"/>
      <c r="G11" s="22"/>
      <c r="H11" s="23">
        <v>0</v>
      </c>
    </row>
    <row r="12" spans="1:10" ht="22.95" customHeight="1" x14ac:dyDescent="0.25"/>
    <row r="13" spans="1:10" s="7" customFormat="1" ht="16.5" customHeight="1" x14ac:dyDescent="0.25">
      <c r="A13" s="89" t="s">
        <v>205</v>
      </c>
      <c r="B13" s="90" t="s">
        <v>113</v>
      </c>
      <c r="C13" s="84" t="s">
        <v>324</v>
      </c>
      <c r="D13" s="84"/>
      <c r="E13" s="91" t="s">
        <v>109</v>
      </c>
      <c r="F13" s="86"/>
      <c r="G13" s="86"/>
      <c r="H13" s="92">
        <v>0</v>
      </c>
      <c r="I13" s="87" t="s">
        <v>515</v>
      </c>
      <c r="J13" s="87"/>
    </row>
    <row r="14" spans="1:10" x14ac:dyDescent="0.25">
      <c r="A14" s="89"/>
      <c r="B14" s="84"/>
      <c r="C14" s="84" t="s">
        <v>421</v>
      </c>
      <c r="D14" s="84"/>
      <c r="E14" s="91" t="s">
        <v>109</v>
      </c>
      <c r="F14" s="86"/>
      <c r="G14" s="86"/>
      <c r="H14" s="92">
        <v>0</v>
      </c>
      <c r="I14" s="87" t="s">
        <v>516</v>
      </c>
      <c r="J14" s="87"/>
    </row>
    <row r="15" spans="1:10" s="7" customFormat="1" x14ac:dyDescent="0.25">
      <c r="A15" s="89"/>
      <c r="B15" s="84"/>
      <c r="C15" s="84"/>
      <c r="D15" s="84"/>
      <c r="E15" s="564"/>
      <c r="F15" s="565"/>
      <c r="G15" s="565"/>
      <c r="H15" s="566"/>
      <c r="I15" s="563"/>
    </row>
    <row r="16" spans="1:10" s="7" customFormat="1" x14ac:dyDescent="0.25">
      <c r="A16" s="89"/>
      <c r="B16" s="84"/>
      <c r="C16" s="84"/>
      <c r="D16" s="84"/>
      <c r="E16" s="93"/>
      <c r="F16" s="85"/>
      <c r="G16" s="85"/>
      <c r="H16" s="94"/>
    </row>
    <row r="17" spans="1:3" x14ac:dyDescent="0.25">
      <c r="A17" s="6"/>
    </row>
    <row r="18" spans="1:3" x14ac:dyDescent="0.25">
      <c r="A18" s="6" t="s">
        <v>308</v>
      </c>
    </row>
    <row r="19" spans="1:3" x14ac:dyDescent="0.25">
      <c r="A19" s="6"/>
    </row>
    <row r="21" spans="1:3" x14ac:dyDescent="0.25">
      <c r="A21" s="9" t="s">
        <v>387</v>
      </c>
    </row>
    <row r="23" spans="1:3" ht="15.75" customHeight="1" x14ac:dyDescent="0.25"/>
    <row r="25" spans="1:3" x14ac:dyDescent="0.25">
      <c r="A25" s="6" t="s">
        <v>344</v>
      </c>
    </row>
    <row r="26" spans="1:3" ht="18" customHeight="1" x14ac:dyDescent="0.25">
      <c r="A26" s="6" t="s">
        <v>385</v>
      </c>
    </row>
    <row r="27" spans="1:3" x14ac:dyDescent="0.25">
      <c r="A27" s="6"/>
    </row>
    <row r="28" spans="1:3" x14ac:dyDescent="0.25">
      <c r="A28" s="6"/>
    </row>
    <row r="29" spans="1:3" x14ac:dyDescent="0.25">
      <c r="A29" s="6" t="s">
        <v>318</v>
      </c>
      <c r="C29" s="6" t="s">
        <v>386</v>
      </c>
    </row>
    <row r="34" spans="10:10" x14ac:dyDescent="0.25">
      <c r="J34" s="6" t="s">
        <v>78</v>
      </c>
    </row>
  </sheetData>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5"/>
  <sheetViews>
    <sheetView showGridLines="0" zoomScaleNormal="100" workbookViewId="0">
      <selection activeCell="B20" sqref="B20"/>
    </sheetView>
  </sheetViews>
  <sheetFormatPr baseColWidth="10" defaultColWidth="11" defaultRowHeight="13.2" x14ac:dyDescent="0.25"/>
  <cols>
    <col min="1" max="1" width="4.59765625" style="39" customWidth="1"/>
    <col min="2" max="2" width="63.09765625" style="39" customWidth="1"/>
    <col min="3" max="3" width="23.69921875" style="40" customWidth="1"/>
    <col min="4" max="4" width="11.3984375" style="48" customWidth="1"/>
    <col min="5" max="5" width="11.09765625" style="48" customWidth="1"/>
    <col min="6" max="6" width="11.8984375" style="48" customWidth="1"/>
    <col min="7" max="7" width="11.09765625" style="48" customWidth="1"/>
    <col min="8" max="8" width="3.19921875" style="39" customWidth="1"/>
    <col min="9" max="16384" width="11" style="39"/>
  </cols>
  <sheetData>
    <row r="1" spans="1:7" s="44" customFormat="1" ht="21" x14ac:dyDescent="0.5">
      <c r="A1" s="47" t="s">
        <v>445</v>
      </c>
      <c r="B1" s="537"/>
      <c r="C1" s="514"/>
      <c r="D1" s="69" t="s">
        <v>442</v>
      </c>
      <c r="E1" s="69"/>
      <c r="F1" s="69"/>
      <c r="G1" s="69"/>
    </row>
    <row r="2" spans="1:7" s="44" customFormat="1" x14ac:dyDescent="0.25">
      <c r="A2" s="43"/>
      <c r="B2" s="43"/>
      <c r="C2" s="69"/>
      <c r="D2" s="69"/>
      <c r="E2" s="69"/>
      <c r="F2" s="69"/>
      <c r="G2" s="69"/>
    </row>
    <row r="3" spans="1:7" s="44" customFormat="1" x14ac:dyDescent="0.25">
      <c r="A3" s="43"/>
      <c r="B3" s="43"/>
      <c r="C3" s="69"/>
      <c r="D3" s="69"/>
      <c r="E3" s="69"/>
      <c r="F3" s="69"/>
      <c r="G3" s="69"/>
    </row>
    <row r="4" spans="1:7" s="54" customFormat="1" ht="12.75" customHeight="1" x14ac:dyDescent="0.25">
      <c r="A4" s="650" t="s">
        <v>438</v>
      </c>
      <c r="B4" s="650"/>
      <c r="C4" s="652" t="s">
        <v>423</v>
      </c>
      <c r="D4" s="654"/>
      <c r="E4" s="652" t="s">
        <v>307</v>
      </c>
      <c r="F4" s="654"/>
      <c r="G4" s="648" t="s">
        <v>309</v>
      </c>
    </row>
    <row r="5" spans="1:7" s="54" customFormat="1" ht="12.75" customHeight="1" x14ac:dyDescent="0.25">
      <c r="A5" s="651"/>
      <c r="B5" s="651"/>
      <c r="C5" s="653"/>
      <c r="D5" s="655"/>
      <c r="E5" s="653"/>
      <c r="F5" s="655"/>
      <c r="G5" s="649"/>
    </row>
    <row r="6" spans="1:7" s="44" customFormat="1" ht="6.75" customHeight="1" x14ac:dyDescent="0.25">
      <c r="A6" s="81"/>
      <c r="B6" s="80"/>
      <c r="C6" s="50"/>
      <c r="D6" s="64"/>
      <c r="E6" s="64"/>
      <c r="F6" s="64"/>
      <c r="G6" s="515"/>
    </row>
    <row r="7" spans="1:7" s="518" customFormat="1" x14ac:dyDescent="0.25">
      <c r="A7" s="44"/>
      <c r="B7" s="516"/>
      <c r="C7" s="517"/>
      <c r="D7" s="64"/>
      <c r="E7" s="64"/>
      <c r="F7" s="64"/>
      <c r="G7" s="515"/>
    </row>
    <row r="8" spans="1:7" s="44" customFormat="1" ht="15.9" customHeight="1" x14ac:dyDescent="0.25">
      <c r="A8" s="44" t="s">
        <v>424</v>
      </c>
      <c r="B8" s="520" t="s">
        <v>425</v>
      </c>
      <c r="C8" s="521" t="s">
        <v>426</v>
      </c>
      <c r="D8" s="64"/>
      <c r="E8" s="64">
        <v>98950.85</v>
      </c>
      <c r="F8" s="64"/>
      <c r="G8" s="515">
        <v>373731.42</v>
      </c>
    </row>
    <row r="9" spans="1:7" s="518" customFormat="1" ht="15.9" customHeight="1" x14ac:dyDescent="0.25">
      <c r="A9" s="44" t="s">
        <v>360</v>
      </c>
      <c r="B9" s="520" t="s">
        <v>4</v>
      </c>
      <c r="C9" s="521" t="s">
        <v>427</v>
      </c>
      <c r="D9" s="64"/>
      <c r="E9" s="64">
        <v>84040.48</v>
      </c>
      <c r="F9" s="64"/>
      <c r="G9" s="515">
        <v>886967.75</v>
      </c>
    </row>
    <row r="10" spans="1:7" s="44" customFormat="1" ht="15.9" customHeight="1" x14ac:dyDescent="0.25">
      <c r="A10" s="44" t="s">
        <v>424</v>
      </c>
      <c r="B10" s="520" t="s">
        <v>428</v>
      </c>
      <c r="C10" s="521" t="s">
        <v>429</v>
      </c>
      <c r="D10" s="64"/>
      <c r="E10" s="64">
        <v>0</v>
      </c>
      <c r="F10" s="64"/>
      <c r="G10" s="515">
        <v>0</v>
      </c>
    </row>
    <row r="11" spans="1:7" s="518" customFormat="1" ht="15.9" customHeight="1" x14ac:dyDescent="0.25">
      <c r="A11" s="44" t="s">
        <v>424</v>
      </c>
      <c r="B11" s="520" t="s">
        <v>430</v>
      </c>
      <c r="C11" s="521" t="s">
        <v>431</v>
      </c>
      <c r="D11" s="64"/>
      <c r="E11" s="64">
        <v>0</v>
      </c>
      <c r="F11" s="64"/>
      <c r="G11" s="515">
        <v>0</v>
      </c>
    </row>
    <row r="12" spans="1:7" s="44" customFormat="1" ht="15.9" customHeight="1" x14ac:dyDescent="0.25">
      <c r="A12" s="44" t="s">
        <v>424</v>
      </c>
      <c r="B12" s="520" t="s">
        <v>432</v>
      </c>
      <c r="C12" s="521" t="s">
        <v>433</v>
      </c>
      <c r="D12" s="64"/>
      <c r="E12" s="64">
        <v>0</v>
      </c>
      <c r="F12" s="64"/>
      <c r="G12" s="515">
        <v>0</v>
      </c>
    </row>
    <row r="13" spans="1:7" s="44" customFormat="1" ht="15.9" customHeight="1" x14ac:dyDescent="0.25">
      <c r="A13" s="44" t="s">
        <v>424</v>
      </c>
      <c r="B13" s="520" t="s">
        <v>434</v>
      </c>
      <c r="C13" s="521" t="s">
        <v>435</v>
      </c>
      <c r="D13" s="522"/>
      <c r="E13" s="64">
        <v>461814.72</v>
      </c>
      <c r="F13" s="64"/>
      <c r="G13" s="515">
        <v>-22775.5</v>
      </c>
    </row>
    <row r="14" spans="1:7" s="44" customFormat="1" ht="15.9" customHeight="1" x14ac:dyDescent="0.25">
      <c r="A14" s="44" t="s">
        <v>424</v>
      </c>
      <c r="B14" s="520" t="s">
        <v>436</v>
      </c>
      <c r="C14" s="521" t="s">
        <v>437</v>
      </c>
      <c r="D14" s="522"/>
      <c r="E14" s="64">
        <v>0</v>
      </c>
      <c r="F14" s="64"/>
      <c r="G14" s="515">
        <v>-10393.700000000001</v>
      </c>
    </row>
    <row r="15" spans="1:7" s="44" customFormat="1" ht="15.9" customHeight="1" x14ac:dyDescent="0.25">
      <c r="A15" s="523" t="s">
        <v>424</v>
      </c>
      <c r="B15" s="524" t="s">
        <v>440</v>
      </c>
      <c r="C15" s="521" t="s">
        <v>441</v>
      </c>
      <c r="D15" s="64"/>
      <c r="E15" s="64">
        <v>0</v>
      </c>
      <c r="F15" s="64"/>
      <c r="G15" s="515">
        <v>0</v>
      </c>
    </row>
    <row r="16" spans="1:7" s="530" customFormat="1" ht="24" customHeight="1" x14ac:dyDescent="0.25">
      <c r="A16" s="525"/>
      <c r="B16" s="526" t="s">
        <v>79</v>
      </c>
      <c r="C16" s="527"/>
      <c r="D16" s="528"/>
      <c r="E16" s="528">
        <f>SUM(E8:E15)</f>
        <v>644806.05000000005</v>
      </c>
      <c r="F16" s="528"/>
      <c r="G16" s="529">
        <f>SUM(G8:G15)</f>
        <v>1227529.97</v>
      </c>
    </row>
    <row r="17" spans="1:7" s="44" customFormat="1" ht="8.25" customHeight="1" x14ac:dyDescent="0.25">
      <c r="A17" s="81"/>
      <c r="B17" s="80"/>
      <c r="C17" s="50"/>
      <c r="D17" s="64"/>
      <c r="E17" s="64"/>
      <c r="F17" s="64"/>
      <c r="G17" s="515"/>
    </row>
    <row r="18" spans="1:7" s="44" customFormat="1" ht="14.25" customHeight="1" x14ac:dyDescent="0.25">
      <c r="B18" s="520" t="s">
        <v>443</v>
      </c>
      <c r="C18" s="519" t="s">
        <v>444</v>
      </c>
      <c r="D18" s="64"/>
      <c r="E18" s="64">
        <v>474269.85</v>
      </c>
      <c r="F18" s="64"/>
      <c r="G18" s="515">
        <v>1071676.53</v>
      </c>
    </row>
    <row r="19" spans="1:7" s="44" customFormat="1" ht="9.75" customHeight="1" x14ac:dyDescent="0.25">
      <c r="B19" s="520"/>
      <c r="C19" s="521"/>
      <c r="D19" s="522"/>
      <c r="E19" s="64"/>
      <c r="F19" s="64"/>
      <c r="G19" s="515"/>
    </row>
    <row r="20" spans="1:7" s="44" customFormat="1" ht="23.25" customHeight="1" x14ac:dyDescent="0.25">
      <c r="A20" s="525"/>
      <c r="B20" s="526" t="s">
        <v>439</v>
      </c>
      <c r="C20" s="527"/>
      <c r="D20" s="528"/>
      <c r="E20" s="528">
        <f>+E16-E18</f>
        <v>170536.20000000007</v>
      </c>
      <c r="F20" s="528"/>
      <c r="G20" s="529">
        <f>+G16-G18</f>
        <v>155853.43999999994</v>
      </c>
    </row>
    <row r="21" spans="1:7" s="44" customFormat="1" ht="15.9" customHeight="1" x14ac:dyDescent="0.25">
      <c r="B21" s="520"/>
      <c r="C21" s="521"/>
      <c r="D21" s="522"/>
      <c r="E21" s="64"/>
      <c r="F21" s="64"/>
      <c r="G21" s="64"/>
    </row>
    <row r="22" spans="1:7" x14ac:dyDescent="0.25">
      <c r="A22" s="531"/>
      <c r="B22" s="532"/>
    </row>
    <row r="23" spans="1:7" x14ac:dyDescent="0.25">
      <c r="A23" s="531"/>
      <c r="B23" s="535" t="s">
        <v>103</v>
      </c>
      <c r="C23" s="536"/>
      <c r="D23" s="535"/>
      <c r="E23" s="535">
        <f>E16*100/E18</f>
        <v>135.9576304502595</v>
      </c>
      <c r="F23" s="535"/>
      <c r="G23" s="535">
        <f>G16*100/G18</f>
        <v>114.54295541957983</v>
      </c>
    </row>
    <row r="24" spans="1:7" x14ac:dyDescent="0.25">
      <c r="A24" s="533"/>
      <c r="B24" s="533"/>
    </row>
    <row r="25" spans="1:7" x14ac:dyDescent="0.25">
      <c r="A25" s="533"/>
      <c r="B25" s="534"/>
    </row>
  </sheetData>
  <mergeCells count="6">
    <mergeCell ref="G4:G5"/>
    <mergeCell ref="A4:B5"/>
    <mergeCell ref="C4:C5"/>
    <mergeCell ref="D4:D5"/>
    <mergeCell ref="E4:E5"/>
    <mergeCell ref="F4:F5"/>
  </mergeCells>
  <pageMargins left="0.59055118110236227" right="0.59055118110236227" top="0.98425196850393704" bottom="0.59055118110236227" header="0.59055118110236227" footer="0.31496062992125984"/>
  <pageSetup paperSize="9" scale="90" orientation="landscape" r:id="rId1"/>
  <headerFooter>
    <oddHeader xml:space="preserve">&amp;L&amp;8Bürgergemeinde / Kirchgemeinde  .......&amp;R&amp;8Jahresrechnung 20_1
</oddHeader>
    <oddFooter>&amp;R&amp;8Seite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zoomScaleNormal="100" workbookViewId="0"/>
  </sheetViews>
  <sheetFormatPr baseColWidth="10" defaultColWidth="11" defaultRowHeight="13.2" x14ac:dyDescent="0.25"/>
  <cols>
    <col min="1" max="1" width="4.3984375" style="39" customWidth="1"/>
    <col min="2" max="2" width="33.09765625" style="39" customWidth="1"/>
    <col min="3" max="3" width="38.8984375" style="39" customWidth="1"/>
    <col min="4" max="6" width="15.59765625" style="39" customWidth="1"/>
    <col min="7" max="7" width="12.09765625" style="39" customWidth="1"/>
    <col min="8" max="16384" width="11" style="39"/>
  </cols>
  <sheetData>
    <row r="1" spans="1:6" s="44" customFormat="1" ht="17.399999999999999" x14ac:dyDescent="0.3">
      <c r="A1" s="318" t="s">
        <v>93</v>
      </c>
      <c r="B1" s="576"/>
      <c r="C1" s="577"/>
      <c r="D1" s="45"/>
      <c r="E1" s="45"/>
      <c r="F1" s="46"/>
    </row>
    <row r="2" spans="1:6" s="44" customFormat="1" x14ac:dyDescent="0.25">
      <c r="A2" s="43"/>
      <c r="B2" s="43"/>
      <c r="C2" s="578"/>
      <c r="D2" s="40"/>
      <c r="E2" s="40"/>
      <c r="F2" s="41"/>
    </row>
    <row r="3" spans="1:6" s="44" customFormat="1" x14ac:dyDescent="0.25">
      <c r="A3" s="43"/>
      <c r="B3" s="43"/>
      <c r="C3" s="578"/>
      <c r="D3" s="40"/>
      <c r="E3" s="40"/>
      <c r="F3" s="41"/>
    </row>
    <row r="4" spans="1:6" s="54" customFormat="1" x14ac:dyDescent="0.25">
      <c r="A4" s="656" t="s">
        <v>521</v>
      </c>
      <c r="B4" s="656"/>
      <c r="C4" s="579"/>
      <c r="D4" s="319" t="s">
        <v>17</v>
      </c>
      <c r="E4" s="53" t="s">
        <v>17</v>
      </c>
      <c r="F4" s="52" t="s">
        <v>208</v>
      </c>
    </row>
    <row r="5" spans="1:6" s="54" customFormat="1" x14ac:dyDescent="0.25">
      <c r="A5" s="657"/>
      <c r="B5" s="657"/>
      <c r="C5" s="580"/>
      <c r="D5" s="320" t="s">
        <v>538</v>
      </c>
      <c r="E5" s="82" t="s">
        <v>509</v>
      </c>
      <c r="F5" s="83" t="s">
        <v>481</v>
      </c>
    </row>
    <row r="6" spans="1:6" s="44" customFormat="1" x14ac:dyDescent="0.25">
      <c r="A6" s="42"/>
      <c r="B6" s="42"/>
      <c r="C6" s="578"/>
      <c r="D6" s="321"/>
      <c r="E6" s="581"/>
      <c r="F6" s="41"/>
    </row>
    <row r="7" spans="1:6" s="44" customFormat="1" x14ac:dyDescent="0.25">
      <c r="A7" s="43" t="s">
        <v>24</v>
      </c>
      <c r="B7" s="43"/>
      <c r="C7" s="578"/>
      <c r="D7" s="321"/>
      <c r="E7" s="581"/>
      <c r="F7" s="41"/>
    </row>
    <row r="8" spans="1:6" s="44" customFormat="1" x14ac:dyDescent="0.25">
      <c r="A8" s="42" t="s">
        <v>78</v>
      </c>
      <c r="B8" s="42"/>
      <c r="C8" s="578"/>
      <c r="D8" s="321"/>
      <c r="E8" s="581"/>
      <c r="F8" s="41"/>
    </row>
    <row r="9" spans="1:6" s="44" customFormat="1" x14ac:dyDescent="0.25">
      <c r="A9" s="39"/>
      <c r="B9" s="39" t="s">
        <v>522</v>
      </c>
      <c r="C9" s="578"/>
      <c r="D9" s="321">
        <v>13091595.800000001</v>
      </c>
      <c r="E9" s="64">
        <v>13091595.800000001</v>
      </c>
      <c r="F9" s="64">
        <v>13091595.800000001</v>
      </c>
    </row>
    <row r="10" spans="1:6" s="44" customFormat="1" x14ac:dyDescent="0.25">
      <c r="A10" s="39"/>
      <c r="B10" s="39" t="s">
        <v>523</v>
      </c>
      <c r="C10" s="578"/>
      <c r="D10" s="321">
        <v>13008804.85</v>
      </c>
      <c r="E10" s="64">
        <v>13008804.85</v>
      </c>
      <c r="F10" s="64">
        <v>13008804.85</v>
      </c>
    </row>
    <row r="11" spans="1:6" s="44" customFormat="1" x14ac:dyDescent="0.25">
      <c r="A11" s="582"/>
      <c r="B11" s="583" t="s">
        <v>20</v>
      </c>
      <c r="C11" s="584"/>
      <c r="D11" s="585">
        <f>+D10-D9</f>
        <v>-82790.950000001118</v>
      </c>
      <c r="E11" s="586">
        <f>+E10-E9</f>
        <v>-82790.950000001118</v>
      </c>
      <c r="F11" s="586">
        <f>+F10-F9</f>
        <v>-82790.950000001118</v>
      </c>
    </row>
    <row r="12" spans="1:6" s="44" customFormat="1" x14ac:dyDescent="0.25">
      <c r="A12" s="39"/>
      <c r="B12" s="39"/>
      <c r="C12" s="578"/>
      <c r="D12" s="321"/>
      <c r="E12" s="64"/>
      <c r="F12" s="64"/>
    </row>
    <row r="13" spans="1:6" s="44" customFormat="1" x14ac:dyDescent="0.25">
      <c r="A13" s="39"/>
      <c r="B13" s="39" t="s">
        <v>5</v>
      </c>
      <c r="C13" s="578"/>
      <c r="D13" s="321">
        <v>45947.75</v>
      </c>
      <c r="E13" s="64">
        <v>45947.75</v>
      </c>
      <c r="F13" s="64">
        <v>45947.75</v>
      </c>
    </row>
    <row r="14" spans="1:6" s="44" customFormat="1" x14ac:dyDescent="0.25">
      <c r="A14" s="48"/>
      <c r="B14" s="39" t="s">
        <v>13</v>
      </c>
      <c r="C14" s="587"/>
      <c r="D14" s="321">
        <v>375508.55</v>
      </c>
      <c r="E14" s="64">
        <v>375508.55</v>
      </c>
      <c r="F14" s="64">
        <v>375508.55</v>
      </c>
    </row>
    <row r="15" spans="1:6" x14ac:dyDescent="0.25">
      <c r="A15" s="582"/>
      <c r="B15" s="583" t="s">
        <v>21</v>
      </c>
      <c r="C15" s="584"/>
      <c r="D15" s="585">
        <f>+D14-D13</f>
        <v>329560.8</v>
      </c>
      <c r="E15" s="586">
        <f>+E14-E13</f>
        <v>329560.8</v>
      </c>
      <c r="F15" s="586">
        <f>+F14-F13</f>
        <v>329560.8</v>
      </c>
    </row>
    <row r="16" spans="1:6" x14ac:dyDescent="0.25">
      <c r="A16" s="42"/>
      <c r="B16" s="42"/>
      <c r="C16" s="588"/>
      <c r="D16" s="321"/>
      <c r="E16" s="64"/>
      <c r="F16" s="64"/>
    </row>
    <row r="17" spans="1:6" x14ac:dyDescent="0.25">
      <c r="A17" s="42"/>
      <c r="B17" s="42" t="s">
        <v>8</v>
      </c>
      <c r="C17" s="48"/>
      <c r="D17" s="321">
        <v>147819</v>
      </c>
      <c r="E17" s="64">
        <v>147819</v>
      </c>
      <c r="F17" s="64">
        <v>147819</v>
      </c>
    </row>
    <row r="18" spans="1:6" x14ac:dyDescent="0.25">
      <c r="A18" s="42"/>
      <c r="B18" s="42" t="s">
        <v>16</v>
      </c>
      <c r="C18" s="578"/>
      <c r="D18" s="321"/>
      <c r="E18" s="64">
        <v>0</v>
      </c>
      <c r="F18" s="64">
        <v>0</v>
      </c>
    </row>
    <row r="19" spans="1:6" x14ac:dyDescent="0.25">
      <c r="A19" s="589"/>
      <c r="B19" s="583" t="s">
        <v>22</v>
      </c>
      <c r="C19" s="584"/>
      <c r="D19" s="585">
        <f>+D18-D17</f>
        <v>-147819</v>
      </c>
      <c r="E19" s="586">
        <f>+E18-E17</f>
        <v>-147819</v>
      </c>
      <c r="F19" s="586">
        <f>+F18-F17</f>
        <v>-147819</v>
      </c>
    </row>
    <row r="20" spans="1:6" x14ac:dyDescent="0.25">
      <c r="A20" s="42"/>
      <c r="B20" s="42"/>
      <c r="C20" s="578"/>
      <c r="D20" s="321"/>
      <c r="E20" s="64"/>
      <c r="F20" s="64"/>
    </row>
    <row r="21" spans="1:6" s="593" customFormat="1" ht="21" customHeight="1" x14ac:dyDescent="0.25">
      <c r="A21" s="589"/>
      <c r="B21" s="583" t="s">
        <v>23</v>
      </c>
      <c r="C21" s="590" t="s">
        <v>95</v>
      </c>
      <c r="D21" s="591">
        <f>+D11+D15+D19</f>
        <v>98950.849999998871</v>
      </c>
      <c r="E21" s="592">
        <f>+E11+E15+E19</f>
        <v>98950.849999998871</v>
      </c>
      <c r="F21" s="592">
        <f>+F11+F15+F19</f>
        <v>98950.849999998871</v>
      </c>
    </row>
    <row r="22" spans="1:6" x14ac:dyDescent="0.25">
      <c r="C22" s="594"/>
      <c r="D22" s="595"/>
      <c r="E22" s="596"/>
      <c r="F22" s="596"/>
    </row>
    <row r="23" spans="1:6" x14ac:dyDescent="0.25">
      <c r="C23" s="578"/>
      <c r="D23" s="321"/>
      <c r="E23" s="64"/>
      <c r="F23" s="64"/>
    </row>
    <row r="24" spans="1:6" x14ac:dyDescent="0.25">
      <c r="A24" s="48" t="s">
        <v>114</v>
      </c>
      <c r="B24" s="48"/>
      <c r="C24" s="597"/>
      <c r="D24" s="322"/>
      <c r="E24" s="70"/>
      <c r="F24" s="70"/>
    </row>
    <row r="25" spans="1:6" x14ac:dyDescent="0.25">
      <c r="C25" s="578"/>
      <c r="D25" s="321"/>
      <c r="E25" s="64"/>
      <c r="F25" s="64"/>
    </row>
    <row r="26" spans="1:6" x14ac:dyDescent="0.25">
      <c r="A26" s="42"/>
      <c r="B26" s="42" t="s">
        <v>34</v>
      </c>
      <c r="C26" s="578"/>
      <c r="D26" s="321">
        <v>1184337.3</v>
      </c>
      <c r="E26" s="64">
        <v>1184337.3</v>
      </c>
      <c r="F26" s="64">
        <v>1184337.3</v>
      </c>
    </row>
    <row r="27" spans="1:6" x14ac:dyDescent="0.25">
      <c r="B27" s="39" t="s">
        <v>36</v>
      </c>
      <c r="C27" s="578"/>
      <c r="D27" s="598">
        <v>710067.45</v>
      </c>
      <c r="E27" s="599">
        <v>710067.45</v>
      </c>
      <c r="F27" s="599">
        <v>710067.45</v>
      </c>
    </row>
    <row r="28" spans="1:6" x14ac:dyDescent="0.25">
      <c r="B28" s="39" t="s">
        <v>524</v>
      </c>
      <c r="C28" s="578"/>
      <c r="D28" s="598">
        <v>181937.1</v>
      </c>
      <c r="E28" s="599">
        <v>181937.1</v>
      </c>
      <c r="F28" s="599">
        <v>181937.1</v>
      </c>
    </row>
    <row r="29" spans="1:6" s="593" customFormat="1" ht="21" customHeight="1" x14ac:dyDescent="0.25">
      <c r="B29" s="583" t="s">
        <v>525</v>
      </c>
      <c r="C29" s="600" t="s">
        <v>99</v>
      </c>
      <c r="D29" s="591">
        <f>-D26+D27-D28</f>
        <v>-656206.95000000007</v>
      </c>
      <c r="E29" s="592">
        <f>-E26+E27-E28</f>
        <v>-656206.95000000007</v>
      </c>
      <c r="F29" s="592">
        <f>-F26+F27-F28</f>
        <v>-656206.95000000007</v>
      </c>
    </row>
  </sheetData>
  <mergeCells count="1">
    <mergeCell ref="A4:B5"/>
  </mergeCells>
  <pageMargins left="0.59055118110236227" right="0.59055118110236227"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J34"/>
  <sheetViews>
    <sheetView zoomScaleNormal="100" workbookViewId="0">
      <selection activeCell="I8" sqref="I8"/>
    </sheetView>
  </sheetViews>
  <sheetFormatPr baseColWidth="10" defaultColWidth="11" defaultRowHeight="13.2" outlineLevelCol="1" x14ac:dyDescent="0.25"/>
  <cols>
    <col min="1" max="1" width="4.19921875" style="440" customWidth="1"/>
    <col min="2" max="2" width="43.8984375" style="440" customWidth="1"/>
    <col min="3" max="3" width="23" style="482" customWidth="1" outlineLevel="1"/>
    <col min="4" max="4" width="15.59765625" style="440" customWidth="1"/>
    <col min="5" max="5" width="18" style="440" customWidth="1"/>
    <col min="6" max="6" width="11.59765625" style="440" hidden="1" customWidth="1" outlineLevel="1"/>
    <col min="7" max="7" width="16.3984375" style="440" hidden="1" customWidth="1" outlineLevel="1"/>
    <col min="8" max="8" width="11.59765625" style="440" hidden="1" customWidth="1" outlineLevel="1"/>
    <col min="9" max="9" width="16.3984375" style="440" hidden="1" customWidth="1" outlineLevel="1"/>
    <col min="10" max="10" width="11" style="440" collapsed="1"/>
    <col min="11" max="16384" width="11" style="440"/>
  </cols>
  <sheetData>
    <row r="1" spans="1:9" ht="17.399999999999999" x14ac:dyDescent="0.3">
      <c r="A1" s="318" t="s">
        <v>93</v>
      </c>
      <c r="B1" s="498"/>
      <c r="C1" s="437"/>
      <c r="D1" s="438"/>
      <c r="E1" s="438"/>
      <c r="F1" s="439"/>
      <c r="G1" s="439"/>
      <c r="H1" s="439"/>
      <c r="I1" s="439"/>
    </row>
    <row r="2" spans="1:9" x14ac:dyDescent="0.25">
      <c r="A2" s="441"/>
      <c r="B2" s="441"/>
      <c r="C2" s="442"/>
      <c r="D2" s="443"/>
      <c r="E2" s="443"/>
      <c r="F2" s="444"/>
      <c r="G2" s="444"/>
      <c r="H2" s="444"/>
      <c r="I2" s="444"/>
    </row>
    <row r="3" spans="1:9" x14ac:dyDescent="0.25">
      <c r="A3" s="441"/>
      <c r="B3" s="441"/>
      <c r="C3" s="442"/>
      <c r="D3" s="443"/>
      <c r="E3" s="443"/>
      <c r="F3" s="444"/>
      <c r="G3" s="444"/>
      <c r="H3" s="444"/>
      <c r="I3" s="444"/>
    </row>
    <row r="4" spans="1:9" s="446" customFormat="1" ht="14.1" customHeight="1" x14ac:dyDescent="0.25">
      <c r="A4" s="661" t="s">
        <v>350</v>
      </c>
      <c r="B4" s="661"/>
      <c r="C4" s="445" t="s">
        <v>351</v>
      </c>
      <c r="D4" s="663" t="s">
        <v>319</v>
      </c>
      <c r="E4" s="664"/>
      <c r="F4" s="665" t="s">
        <v>352</v>
      </c>
      <c r="G4" s="666"/>
      <c r="H4" s="665" t="s">
        <v>411</v>
      </c>
      <c r="I4" s="667"/>
    </row>
    <row r="5" spans="1:9" s="446" customFormat="1" ht="14.1" customHeight="1" x14ac:dyDescent="0.25">
      <c r="A5" s="662"/>
      <c r="B5" s="662"/>
      <c r="C5" s="447" t="s">
        <v>353</v>
      </c>
      <c r="D5" s="483" t="s">
        <v>539</v>
      </c>
      <c r="E5" s="483" t="s">
        <v>540</v>
      </c>
      <c r="F5" s="500" t="s">
        <v>539</v>
      </c>
      <c r="G5" s="500" t="s">
        <v>540</v>
      </c>
      <c r="H5" s="500" t="s">
        <v>539</v>
      </c>
      <c r="I5" s="500" t="s">
        <v>540</v>
      </c>
    </row>
    <row r="6" spans="1:9" s="451" customFormat="1" ht="8.25" customHeight="1" x14ac:dyDescent="0.25">
      <c r="A6" s="448"/>
      <c r="B6" s="448"/>
      <c r="C6" s="449"/>
      <c r="D6" s="484"/>
      <c r="E6" s="484"/>
      <c r="F6" s="450"/>
      <c r="G6" s="450"/>
      <c r="H6" s="450"/>
      <c r="I6" s="501"/>
    </row>
    <row r="7" spans="1:9" s="451" customFormat="1" ht="7.5" customHeight="1" x14ac:dyDescent="0.25">
      <c r="A7" s="448"/>
      <c r="B7" s="448"/>
      <c r="C7" s="449"/>
      <c r="D7" s="484"/>
      <c r="E7" s="484"/>
      <c r="F7" s="450"/>
      <c r="G7" s="450"/>
      <c r="H7" s="450"/>
      <c r="I7" s="452"/>
    </row>
    <row r="8" spans="1:9" s="451" customFormat="1" ht="15" customHeight="1" x14ac:dyDescent="0.25">
      <c r="A8" s="453" t="s">
        <v>354</v>
      </c>
      <c r="B8" s="454" t="s">
        <v>355</v>
      </c>
      <c r="C8" s="455" t="s">
        <v>356</v>
      </c>
      <c r="D8" s="485">
        <f t="shared" ref="D8:E18" si="0">+F8+H8</f>
        <v>0</v>
      </c>
      <c r="E8" s="485">
        <f t="shared" si="0"/>
        <v>200000.1</v>
      </c>
      <c r="F8" s="502">
        <v>0</v>
      </c>
      <c r="G8" s="502">
        <v>200000.1</v>
      </c>
      <c r="H8" s="502">
        <v>0</v>
      </c>
      <c r="I8" s="502">
        <v>0</v>
      </c>
    </row>
    <row r="9" spans="1:9" s="451" customFormat="1" ht="15" customHeight="1" x14ac:dyDescent="0.25">
      <c r="A9" s="456" t="s">
        <v>357</v>
      </c>
      <c r="B9" s="457" t="s">
        <v>358</v>
      </c>
      <c r="C9" s="458" t="s">
        <v>359</v>
      </c>
      <c r="D9" s="486">
        <f t="shared" si="0"/>
        <v>349400</v>
      </c>
      <c r="E9" s="486">
        <f t="shared" si="0"/>
        <v>0</v>
      </c>
      <c r="F9" s="503">
        <v>349400</v>
      </c>
      <c r="G9" s="503">
        <v>0</v>
      </c>
      <c r="H9" s="503">
        <v>0</v>
      </c>
      <c r="I9" s="503">
        <v>0</v>
      </c>
    </row>
    <row r="10" spans="1:9" s="451" customFormat="1" ht="15" customHeight="1" x14ac:dyDescent="0.25">
      <c r="A10" s="456" t="s">
        <v>354</v>
      </c>
      <c r="B10" s="457" t="s">
        <v>413</v>
      </c>
      <c r="C10" s="458" t="s">
        <v>414</v>
      </c>
      <c r="D10" s="486">
        <f>H10</f>
        <v>999</v>
      </c>
      <c r="E10" s="486">
        <f>I10</f>
        <v>0</v>
      </c>
      <c r="F10" s="503">
        <v>0</v>
      </c>
      <c r="G10" s="503">
        <v>0</v>
      </c>
      <c r="H10" s="503">
        <v>999</v>
      </c>
      <c r="I10" s="503">
        <v>0</v>
      </c>
    </row>
    <row r="11" spans="1:9" s="451" customFormat="1" ht="15" customHeight="1" x14ac:dyDescent="0.25">
      <c r="A11" s="456" t="s">
        <v>357</v>
      </c>
      <c r="B11" s="457" t="s">
        <v>415</v>
      </c>
      <c r="C11" s="458" t="s">
        <v>416</v>
      </c>
      <c r="D11" s="486">
        <f>H11</f>
        <v>111</v>
      </c>
      <c r="E11" s="486">
        <f>I11</f>
        <v>0</v>
      </c>
      <c r="F11" s="503">
        <v>0</v>
      </c>
      <c r="G11" s="503">
        <v>0</v>
      </c>
      <c r="H11" s="503">
        <v>111</v>
      </c>
      <c r="I11" s="503">
        <v>0</v>
      </c>
    </row>
    <row r="12" spans="1:9" s="451" customFormat="1" ht="5.25" customHeight="1" x14ac:dyDescent="0.25">
      <c r="A12" s="459"/>
      <c r="B12" s="460"/>
      <c r="C12" s="461"/>
      <c r="D12" s="487"/>
      <c r="E12" s="487"/>
      <c r="F12" s="504"/>
      <c r="G12" s="504"/>
      <c r="H12" s="504"/>
      <c r="I12" s="504"/>
    </row>
    <row r="13" spans="1:9" s="465" customFormat="1" x14ac:dyDescent="0.25">
      <c r="A13" s="462"/>
      <c r="B13" s="463"/>
      <c r="C13" s="464"/>
      <c r="D13" s="488"/>
      <c r="E13" s="488"/>
      <c r="F13" s="505"/>
      <c r="G13" s="505"/>
      <c r="H13" s="505"/>
      <c r="I13" s="505"/>
    </row>
    <row r="14" spans="1:9" s="451" customFormat="1" ht="15" customHeight="1" x14ac:dyDescent="0.25">
      <c r="A14" s="466" t="s">
        <v>360</v>
      </c>
      <c r="B14" s="448" t="s">
        <v>361</v>
      </c>
      <c r="C14" s="467" t="s">
        <v>362</v>
      </c>
      <c r="D14" s="484">
        <f t="shared" ref="D14:D18" si="1">+F14+H14</f>
        <v>110426</v>
      </c>
      <c r="E14" s="484">
        <f t="shared" si="0"/>
        <v>118150</v>
      </c>
      <c r="F14" s="506">
        <v>110430</v>
      </c>
      <c r="G14" s="506">
        <v>100000</v>
      </c>
      <c r="H14" s="506">
        <v>-4</v>
      </c>
      <c r="I14" s="506">
        <v>18150</v>
      </c>
    </row>
    <row r="15" spans="1:9" s="451" customFormat="1" ht="15" customHeight="1" x14ac:dyDescent="0.25">
      <c r="A15" s="466" t="s">
        <v>360</v>
      </c>
      <c r="B15" s="448" t="s">
        <v>419</v>
      </c>
      <c r="C15" s="467" t="s">
        <v>417</v>
      </c>
      <c r="D15" s="484">
        <f t="shared" si="1"/>
        <v>0</v>
      </c>
      <c r="E15" s="484">
        <f t="shared" si="0"/>
        <v>0</v>
      </c>
      <c r="F15" s="506">
        <v>0</v>
      </c>
      <c r="G15" s="506">
        <v>0</v>
      </c>
      <c r="H15" s="506">
        <v>0</v>
      </c>
      <c r="I15" s="506">
        <v>0</v>
      </c>
    </row>
    <row r="16" spans="1:9" s="451" customFormat="1" ht="15" customHeight="1" x14ac:dyDescent="0.25">
      <c r="A16" s="466" t="s">
        <v>363</v>
      </c>
      <c r="B16" s="448" t="s">
        <v>420</v>
      </c>
      <c r="C16" s="467" t="s">
        <v>418</v>
      </c>
      <c r="D16" s="484">
        <f t="shared" si="1"/>
        <v>0</v>
      </c>
      <c r="E16" s="484">
        <f t="shared" si="0"/>
        <v>0</v>
      </c>
      <c r="F16" s="506">
        <v>0</v>
      </c>
      <c r="G16" s="506">
        <v>0</v>
      </c>
      <c r="H16" s="506">
        <v>0</v>
      </c>
      <c r="I16" s="506">
        <v>0</v>
      </c>
    </row>
    <row r="17" spans="1:9" s="451" customFormat="1" ht="15" customHeight="1" x14ac:dyDescent="0.25">
      <c r="A17" s="466" t="s">
        <v>360</v>
      </c>
      <c r="B17" s="448" t="s">
        <v>364</v>
      </c>
      <c r="C17" s="467" t="s">
        <v>365</v>
      </c>
      <c r="D17" s="484">
        <f t="shared" si="1"/>
        <v>0</v>
      </c>
      <c r="E17" s="484">
        <f t="shared" si="0"/>
        <v>0</v>
      </c>
      <c r="F17" s="506">
        <v>0</v>
      </c>
      <c r="G17" s="506">
        <v>0</v>
      </c>
      <c r="H17" s="506">
        <v>0</v>
      </c>
      <c r="I17" s="506">
        <v>0</v>
      </c>
    </row>
    <row r="18" spans="1:9" s="451" customFormat="1" ht="15" customHeight="1" x14ac:dyDescent="0.25">
      <c r="A18" s="466" t="s">
        <v>363</v>
      </c>
      <c r="B18" s="448" t="s">
        <v>366</v>
      </c>
      <c r="C18" s="467" t="s">
        <v>367</v>
      </c>
      <c r="D18" s="484">
        <f t="shared" si="1"/>
        <v>0</v>
      </c>
      <c r="E18" s="484">
        <f t="shared" si="0"/>
        <v>0</v>
      </c>
      <c r="F18" s="506">
        <v>0</v>
      </c>
      <c r="G18" s="506">
        <v>0</v>
      </c>
      <c r="H18" s="506">
        <v>0</v>
      </c>
      <c r="I18" s="506">
        <v>0</v>
      </c>
    </row>
    <row r="19" spans="1:9" s="451" customFormat="1" ht="21" customHeight="1" x14ac:dyDescent="0.25">
      <c r="B19" s="468" t="s">
        <v>79</v>
      </c>
      <c r="C19" s="469"/>
      <c r="D19" s="489">
        <f t="shared" ref="D19:I19" si="2">+D8+D10+D14+D15+D17-D9-D11-D16-D18</f>
        <v>-238086</v>
      </c>
      <c r="E19" s="489">
        <f t="shared" si="2"/>
        <v>318150.09999999998</v>
      </c>
      <c r="F19" s="507">
        <f t="shared" si="2"/>
        <v>-238970</v>
      </c>
      <c r="G19" s="507">
        <f t="shared" si="2"/>
        <v>300000.09999999998</v>
      </c>
      <c r="H19" s="507">
        <f t="shared" si="2"/>
        <v>884</v>
      </c>
      <c r="I19" s="507">
        <f t="shared" si="2"/>
        <v>18150</v>
      </c>
    </row>
    <row r="20" spans="1:9" s="451" customFormat="1" x14ac:dyDescent="0.25">
      <c r="A20" s="448"/>
      <c r="B20" s="448"/>
      <c r="C20" s="449"/>
      <c r="D20" s="484"/>
      <c r="E20" s="484"/>
      <c r="F20" s="506"/>
      <c r="G20" s="506"/>
      <c r="H20" s="506"/>
      <c r="I20" s="506"/>
    </row>
    <row r="21" spans="1:9" s="451" customFormat="1" x14ac:dyDescent="0.25">
      <c r="A21" s="451" t="s">
        <v>363</v>
      </c>
      <c r="B21" s="448" t="s">
        <v>88</v>
      </c>
      <c r="C21" s="449"/>
      <c r="D21" s="484">
        <f>+F21+H21</f>
        <v>1471400</v>
      </c>
      <c r="E21" s="484">
        <f>+G21+I21</f>
        <v>1067000</v>
      </c>
      <c r="F21" s="506">
        <v>471400</v>
      </c>
      <c r="G21" s="506">
        <v>373429</v>
      </c>
      <c r="H21" s="506">
        <v>1000000</v>
      </c>
      <c r="I21" s="506">
        <v>693571</v>
      </c>
    </row>
    <row r="22" spans="1:9" s="451" customFormat="1" x14ac:dyDescent="0.25">
      <c r="B22" s="448"/>
      <c r="C22" s="449"/>
      <c r="D22" s="484"/>
      <c r="E22" s="484"/>
      <c r="F22" s="506"/>
      <c r="G22" s="506"/>
      <c r="H22" s="506"/>
      <c r="I22" s="506"/>
    </row>
    <row r="23" spans="1:9" s="451" customFormat="1" ht="21" customHeight="1" x14ac:dyDescent="0.25">
      <c r="B23" s="468" t="s">
        <v>368</v>
      </c>
      <c r="C23" s="469"/>
      <c r="D23" s="489">
        <f t="shared" ref="D23:I23" si="3">D19-D21</f>
        <v>-1709486</v>
      </c>
      <c r="E23" s="489">
        <f t="shared" si="3"/>
        <v>-748849.9</v>
      </c>
      <c r="F23" s="507">
        <f t="shared" si="3"/>
        <v>-710370</v>
      </c>
      <c r="G23" s="507">
        <f t="shared" si="3"/>
        <v>-73428.900000000023</v>
      </c>
      <c r="H23" s="507">
        <f t="shared" si="3"/>
        <v>-999116</v>
      </c>
      <c r="I23" s="507">
        <f t="shared" si="3"/>
        <v>-675421</v>
      </c>
    </row>
    <row r="24" spans="1:9" s="451" customFormat="1" x14ac:dyDescent="0.25">
      <c r="A24" s="470"/>
      <c r="B24" s="448"/>
      <c r="C24" s="449"/>
      <c r="D24" s="484"/>
      <c r="E24" s="484"/>
      <c r="F24" s="506"/>
      <c r="G24" s="506"/>
      <c r="H24" s="506"/>
      <c r="I24" s="506"/>
    </row>
    <row r="25" spans="1:9" s="451" customFormat="1" ht="21" customHeight="1" x14ac:dyDescent="0.25">
      <c r="B25" s="468" t="s">
        <v>369</v>
      </c>
      <c r="C25" s="469"/>
      <c r="D25" s="489">
        <f t="shared" ref="D25:I25" si="4">(D19/D21)*100</f>
        <v>-16.18091613429387</v>
      </c>
      <c r="E25" s="489">
        <f t="shared" si="4"/>
        <v>29.817253983130271</v>
      </c>
      <c r="F25" s="507">
        <f t="shared" si="4"/>
        <v>-50.693678404751807</v>
      </c>
      <c r="G25" s="507">
        <f t="shared" si="4"/>
        <v>80.336583393362588</v>
      </c>
      <c r="H25" s="507">
        <f t="shared" si="4"/>
        <v>8.8400000000000006E-2</v>
      </c>
      <c r="I25" s="507">
        <f t="shared" si="4"/>
        <v>2.6168914213541226</v>
      </c>
    </row>
    <row r="26" spans="1:9" s="451" customFormat="1" x14ac:dyDescent="0.25">
      <c r="A26" s="448"/>
      <c r="B26" s="471"/>
      <c r="C26" s="472"/>
      <c r="D26" s="452"/>
      <c r="E26" s="452"/>
      <c r="F26" s="450"/>
      <c r="G26" s="450"/>
      <c r="H26" s="450"/>
      <c r="I26" s="450"/>
    </row>
    <row r="29" spans="1:9" ht="30" customHeight="1" x14ac:dyDescent="0.25">
      <c r="B29" s="658" t="s">
        <v>370</v>
      </c>
      <c r="C29" s="658"/>
      <c r="D29" s="658"/>
      <c r="E29" s="658"/>
      <c r="F29" s="658"/>
      <c r="G29" s="473"/>
      <c r="H29" s="473"/>
      <c r="I29" s="474"/>
    </row>
    <row r="30" spans="1:9" x14ac:dyDescent="0.25">
      <c r="B30" s="658" t="s">
        <v>371</v>
      </c>
      <c r="C30" s="658"/>
      <c r="D30" s="658"/>
      <c r="E30" s="658"/>
      <c r="F30" s="658"/>
      <c r="G30" s="473"/>
      <c r="H30" s="474" t="s">
        <v>372</v>
      </c>
      <c r="I30" s="475" t="s">
        <v>373</v>
      </c>
    </row>
    <row r="31" spans="1:9" x14ac:dyDescent="0.25">
      <c r="B31" s="659"/>
      <c r="C31" s="659"/>
      <c r="D31" s="659"/>
      <c r="E31" s="659"/>
      <c r="F31" s="659"/>
      <c r="G31" s="476"/>
      <c r="H31" s="477" t="s">
        <v>374</v>
      </c>
      <c r="I31" s="478" t="s">
        <v>375</v>
      </c>
    </row>
    <row r="32" spans="1:9" x14ac:dyDescent="0.25">
      <c r="B32" s="659"/>
      <c r="C32" s="659"/>
      <c r="D32" s="659"/>
      <c r="E32" s="659"/>
      <c r="F32" s="659"/>
      <c r="G32" s="476"/>
      <c r="H32" s="477" t="s">
        <v>376</v>
      </c>
      <c r="I32" s="478" t="s">
        <v>377</v>
      </c>
    </row>
    <row r="33" spans="2:9" x14ac:dyDescent="0.25">
      <c r="B33" s="659"/>
      <c r="C33" s="659"/>
      <c r="D33" s="659"/>
      <c r="E33" s="659"/>
      <c r="F33" s="659"/>
      <c r="G33" s="476"/>
      <c r="H33" s="477" t="s">
        <v>378</v>
      </c>
      <c r="I33" s="478" t="s">
        <v>379</v>
      </c>
    </row>
    <row r="34" spans="2:9" x14ac:dyDescent="0.25">
      <c r="B34" s="660"/>
      <c r="C34" s="660"/>
      <c r="D34" s="660"/>
      <c r="E34" s="660"/>
      <c r="F34" s="660"/>
      <c r="G34" s="479"/>
      <c r="H34" s="480" t="s">
        <v>380</v>
      </c>
      <c r="I34" s="481" t="s">
        <v>381</v>
      </c>
    </row>
  </sheetData>
  <mergeCells count="6">
    <mergeCell ref="B30:F34"/>
    <mergeCell ref="A4:B5"/>
    <mergeCell ref="D4:E4"/>
    <mergeCell ref="F4:G4"/>
    <mergeCell ref="H4:I4"/>
    <mergeCell ref="B29:F29"/>
  </mergeCells>
  <pageMargins left="0.39370078740157483" right="0.39370078740157483" top="0.98425196850393704" bottom="0.59055118110236227" header="0.59055118110236227" footer="0.31496062992125984"/>
  <pageSetup paperSize="9" scale="85" orientation="landscape" r:id="rId1"/>
  <headerFooter>
    <oddHeader xml:space="preserve">&amp;L&amp;8Bürgergemeinde&amp;R&amp;8Budget 2022
</oddHeader>
    <oddFooter>&amp;R&amp;8Seite &amp;P</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16</vt:i4>
      </vt:variant>
    </vt:vector>
  </HeadingPairs>
  <TitlesOfParts>
    <vt:vector size="40" baseType="lpstr">
      <vt:lpstr>T1</vt:lpstr>
      <vt:lpstr>Inhalt</vt:lpstr>
      <vt:lpstr>Vorgaben AGEM</vt:lpstr>
      <vt:lpstr>Bericht</vt:lpstr>
      <vt:lpstr> Bericht</vt:lpstr>
      <vt:lpstr>B+A </vt:lpstr>
      <vt:lpstr>Finanzierung</vt:lpstr>
      <vt:lpstr>Ü_1</vt:lpstr>
      <vt:lpstr>Ü_2</vt:lpstr>
      <vt:lpstr>ER_3-stufig</vt:lpstr>
      <vt:lpstr>ER SF Forst</vt:lpstr>
      <vt:lpstr>ER SF Wasser</vt:lpstr>
      <vt:lpstr>ER ohne SF</vt:lpstr>
      <vt:lpstr>ER_Details</vt:lpstr>
      <vt:lpstr>ER_SG4</vt:lpstr>
      <vt:lpstr>IR 2-stufig</vt:lpstr>
      <vt:lpstr>IR Details</vt:lpstr>
      <vt:lpstr>Abschreibungen</vt:lpstr>
      <vt:lpstr>VKK</vt:lpstr>
      <vt:lpstr>WE</vt:lpstr>
      <vt:lpstr>KZ_1</vt:lpstr>
      <vt:lpstr>KZ_2</vt:lpstr>
      <vt:lpstr>KZ_3</vt:lpstr>
      <vt:lpstr>Tabelle1</vt:lpstr>
      <vt:lpstr>' Bericht'!Druckbereich</vt:lpstr>
      <vt:lpstr>'B+A '!Druckbereich</vt:lpstr>
      <vt:lpstr>Bericht!Druckbereich</vt:lpstr>
      <vt:lpstr>'ER ohne SF'!Druckbereich</vt:lpstr>
      <vt:lpstr>'ER SF Forst'!Druckbereich</vt:lpstr>
      <vt:lpstr>'ER SF Wasser'!Druckbereich</vt:lpstr>
      <vt:lpstr>'ER_3-stufig'!Druckbereich</vt:lpstr>
      <vt:lpstr>Inhalt!Druckbereich</vt:lpstr>
      <vt:lpstr>'IR 2-stufig'!Druckbereich</vt:lpstr>
      <vt:lpstr>KZ_2!Druckbereich</vt:lpstr>
      <vt:lpstr>'T1'!Druckbereich</vt:lpstr>
      <vt:lpstr>Ü_2!Druckbereich</vt:lpstr>
      <vt:lpstr>'Vorgaben AGEM'!Druckbereich</vt:lpstr>
      <vt:lpstr>KZ_1!Drucktitel</vt:lpstr>
      <vt:lpstr>KZ_2!Drucktitel</vt:lpstr>
      <vt:lpstr>KZ_3!Drucktitel</vt:lpstr>
    </vt:vector>
  </TitlesOfParts>
  <Company>DJI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c:creator>
  <cp:lastModifiedBy>Schwaller Lorenz</cp:lastModifiedBy>
  <cp:lastPrinted>2020-03-24T10:30:16Z</cp:lastPrinted>
  <dcterms:created xsi:type="dcterms:W3CDTF">2010-10-04T11:28:49Z</dcterms:created>
  <dcterms:modified xsi:type="dcterms:W3CDTF">2021-06-23T13:32:57Z</dcterms:modified>
</cp:coreProperties>
</file>