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VDGEMGemeinden\agem_so\projekte\HRM2 - BG und KG\TP 3 - Schulung - Instruktion\EI 3 - Bewertung\Werkzeuge\Uebernahmebilanz\"/>
    </mc:Choice>
  </mc:AlternateContent>
  <bookViews>
    <workbookView xWindow="120" yWindow="75" windowWidth="18915" windowHeight="11820"/>
  </bookViews>
  <sheets>
    <sheet name="Erläuterungen" sheetId="3" r:id="rId1"/>
    <sheet name="1) Übernnahmebilanz" sheetId="4" r:id="rId2"/>
    <sheet name="2) Protokoll Umgliederung" sheetId="2" r:id="rId3"/>
    <sheet name="3) Muster Übernahmebilanz" sheetId="10" r:id="rId4"/>
    <sheet name="4) Muster Protokoll Umgliederun" sheetId="11" r:id="rId5"/>
    <sheet name="5) Anhang JR Umgliederung VV-FV" sheetId="12" r:id="rId6"/>
    <sheet name="6) Muster Anhang JR" sheetId="14" r:id="rId7"/>
  </sheets>
  <externalReferences>
    <externalReference r:id="rId8"/>
  </externalReferences>
  <definedNames>
    <definedName name="b">[1]Dateneingabe!$F$1:$F$65536</definedName>
    <definedName name="_xlnm.Print_Area" localSheetId="1">'1) Übernnahmebilanz'!$A$1:$H$149</definedName>
    <definedName name="_xlnm.Print_Area" localSheetId="3">'3) Muster Übernahmebilanz'!$A$1:$H$150</definedName>
    <definedName name="_xlnm.Print_Area" localSheetId="5">'5) Anhang JR Umgliederung VV-FV'!$A$1:$J$30</definedName>
    <definedName name="_xlnm.Print_Area" localSheetId="6">'6) Muster Anhang JR'!$A$1:$J$30</definedName>
    <definedName name="_xlnm.Print_Area" localSheetId="0">Erläuterungen!$1:$60</definedName>
    <definedName name="_xlnm.Print_Titles" localSheetId="1">'1) Übernnahmebilanz'!$1:$7</definedName>
    <definedName name="_xlnm.Print_Titles" localSheetId="3">'3) Muster Übernahmebilanz'!$1:$7</definedName>
    <definedName name="SAPBEXrevision" hidden="1">1</definedName>
    <definedName name="SAPBEXsysID" hidden="1">"P19"</definedName>
    <definedName name="SAPBEXwbID" hidden="1">"3WXD0ZV0SF4ESR41T24F14N1L"</definedName>
  </definedNames>
  <calcPr calcId="162913"/>
</workbook>
</file>

<file path=xl/calcChain.xml><?xml version="1.0" encoding="utf-8"?>
<calcChain xmlns="http://schemas.openxmlformats.org/spreadsheetml/2006/main">
  <c r="F86" i="4" l="1"/>
  <c r="B86" i="4"/>
  <c r="F43" i="10" l="1"/>
  <c r="F35" i="10"/>
  <c r="B73" i="4"/>
  <c r="F43" i="4"/>
  <c r="F35" i="4"/>
  <c r="B73" i="10"/>
  <c r="G139" i="10"/>
  <c r="G138" i="10" s="1"/>
  <c r="G137" i="10" s="1"/>
  <c r="G136" i="10" s="1"/>
  <c r="G135" i="10"/>
  <c r="G134" i="10" s="1"/>
  <c r="G131" i="10"/>
  <c r="G130" i="10"/>
  <c r="G129" i="10" s="1"/>
  <c r="G128" i="10"/>
  <c r="G127" i="10"/>
  <c r="G126" i="10"/>
  <c r="G125" i="10"/>
  <c r="G124" i="10"/>
  <c r="G123" i="10"/>
  <c r="G122" i="10"/>
  <c r="G117" i="10"/>
  <c r="G116" i="10"/>
  <c r="G113" i="10"/>
  <c r="G112" i="10"/>
  <c r="G111" i="10" s="1"/>
  <c r="G108" i="10"/>
  <c r="G107" i="10" s="1"/>
  <c r="G106" i="10"/>
  <c r="G105" i="10"/>
  <c r="G104" i="10"/>
  <c r="G103" i="10"/>
  <c r="G102" i="10"/>
  <c r="G101" i="10"/>
  <c r="G99" i="10"/>
  <c r="G98" i="10"/>
  <c r="G97" i="10"/>
  <c r="G96" i="10"/>
  <c r="G95" i="10"/>
  <c r="G94" i="10"/>
  <c r="G93" i="10"/>
  <c r="G84" i="10"/>
  <c r="G83" i="10"/>
  <c r="G82" i="10" s="1"/>
  <c r="G80" i="10"/>
  <c r="G79" i="10"/>
  <c r="G78" i="10"/>
  <c r="G77" i="10"/>
  <c r="G76" i="10"/>
  <c r="G75" i="10"/>
  <c r="G74" i="10"/>
  <c r="G72" i="10"/>
  <c r="G70" i="10" s="1"/>
  <c r="G71" i="10"/>
  <c r="G69" i="10"/>
  <c r="G67" i="10"/>
  <c r="G66" i="10"/>
  <c r="G65" i="10"/>
  <c r="G64" i="10"/>
  <c r="G63" i="10"/>
  <c r="G62" i="10"/>
  <c r="G61" i="10"/>
  <c r="G60" i="10"/>
  <c r="G59" i="10"/>
  <c r="G58" i="10"/>
  <c r="G57" i="10"/>
  <c r="G50" i="10"/>
  <c r="G47" i="10"/>
  <c r="G46" i="10"/>
  <c r="G45" i="10" s="1"/>
  <c r="G42" i="10"/>
  <c r="G40" i="10"/>
  <c r="G39" i="10"/>
  <c r="G38" i="10"/>
  <c r="G37" i="10"/>
  <c r="G36" i="10"/>
  <c r="G35" i="10" s="1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4" i="10"/>
  <c r="G13" i="10"/>
  <c r="G12" i="10"/>
  <c r="F138" i="10"/>
  <c r="B138" i="10"/>
  <c r="F134" i="10"/>
  <c r="B134" i="10"/>
  <c r="G133" i="10"/>
  <c r="G132" i="10"/>
  <c r="F129" i="10"/>
  <c r="B129" i="10"/>
  <c r="F121" i="10"/>
  <c r="B121" i="10"/>
  <c r="F116" i="10"/>
  <c r="B116" i="10"/>
  <c r="G115" i="10"/>
  <c r="G114" i="10" s="1"/>
  <c r="F114" i="10"/>
  <c r="B114" i="10"/>
  <c r="F111" i="10"/>
  <c r="B111" i="10"/>
  <c r="G110" i="10"/>
  <c r="G109" i="10"/>
  <c r="F109" i="10"/>
  <c r="B109" i="10"/>
  <c r="F107" i="10"/>
  <c r="B107" i="10"/>
  <c r="F105" i="10"/>
  <c r="B105" i="10"/>
  <c r="F92" i="10"/>
  <c r="B92" i="10"/>
  <c r="G85" i="10"/>
  <c r="F82" i="10"/>
  <c r="B82" i="10"/>
  <c r="F73" i="10"/>
  <c r="F70" i="10"/>
  <c r="B70" i="10"/>
  <c r="G68" i="10"/>
  <c r="F68" i="10"/>
  <c r="B68" i="10"/>
  <c r="F56" i="10"/>
  <c r="B56" i="10"/>
  <c r="G52" i="10"/>
  <c r="G51" i="10" s="1"/>
  <c r="F51" i="10"/>
  <c r="B51" i="10"/>
  <c r="G49" i="10"/>
  <c r="F49" i="10"/>
  <c r="B49" i="10"/>
  <c r="F45" i="10"/>
  <c r="B45" i="10"/>
  <c r="G44" i="10"/>
  <c r="G43" i="10"/>
  <c r="B43" i="10"/>
  <c r="G41" i="10"/>
  <c r="F41" i="10"/>
  <c r="B41" i="10"/>
  <c r="B35" i="10"/>
  <c r="F19" i="10"/>
  <c r="B19" i="10"/>
  <c r="F11" i="10"/>
  <c r="B11" i="10"/>
  <c r="B53" i="10" s="1"/>
  <c r="B115" i="4"/>
  <c r="G114" i="4"/>
  <c r="G113" i="4" s="1"/>
  <c r="F113" i="4"/>
  <c r="B113" i="4"/>
  <c r="G109" i="4"/>
  <c r="G108" i="4" s="1"/>
  <c r="G52" i="4"/>
  <c r="G51" i="4" s="1"/>
  <c r="F51" i="4"/>
  <c r="B51" i="4"/>
  <c r="F108" i="4"/>
  <c r="B108" i="4"/>
  <c r="G44" i="4"/>
  <c r="G43" i="4" s="1"/>
  <c r="B43" i="4"/>
  <c r="G138" i="4"/>
  <c r="G137" i="4"/>
  <c r="G136" i="4" s="1"/>
  <c r="G135" i="4" s="1"/>
  <c r="G134" i="4"/>
  <c r="G130" i="4"/>
  <c r="G129" i="4"/>
  <c r="G127" i="4"/>
  <c r="G126" i="4"/>
  <c r="G125" i="4"/>
  <c r="G124" i="4"/>
  <c r="G123" i="4"/>
  <c r="G122" i="4"/>
  <c r="G121" i="4"/>
  <c r="G116" i="4"/>
  <c r="G112" i="4"/>
  <c r="G111" i="4"/>
  <c r="G107" i="4"/>
  <c r="G106" i="4" s="1"/>
  <c r="G105" i="4"/>
  <c r="G104" i="4" s="1"/>
  <c r="G103" i="4"/>
  <c r="G102" i="4"/>
  <c r="G101" i="4"/>
  <c r="G100" i="4"/>
  <c r="G99" i="4"/>
  <c r="G98" i="4"/>
  <c r="G97" i="4"/>
  <c r="G96" i="4"/>
  <c r="G95" i="4"/>
  <c r="G94" i="4"/>
  <c r="G93" i="4"/>
  <c r="G84" i="4"/>
  <c r="G83" i="4"/>
  <c r="G81" i="4"/>
  <c r="G80" i="4"/>
  <c r="G79" i="4"/>
  <c r="G78" i="4"/>
  <c r="G77" i="4"/>
  <c r="G76" i="4"/>
  <c r="G75" i="4"/>
  <c r="G74" i="4"/>
  <c r="G72" i="4"/>
  <c r="G71" i="4"/>
  <c r="G69" i="4"/>
  <c r="G67" i="4"/>
  <c r="G66" i="4"/>
  <c r="G65" i="4"/>
  <c r="G64" i="4"/>
  <c r="G63" i="4"/>
  <c r="G62" i="4"/>
  <c r="G61" i="4"/>
  <c r="G60" i="4"/>
  <c r="G59" i="4"/>
  <c r="G58" i="4"/>
  <c r="G57" i="4"/>
  <c r="G50" i="4"/>
  <c r="G49" i="4" s="1"/>
  <c r="G48" i="4"/>
  <c r="G47" i="4"/>
  <c r="G46" i="4"/>
  <c r="G42" i="4"/>
  <c r="G41" i="4"/>
  <c r="G40" i="4"/>
  <c r="G39" i="4"/>
  <c r="G38" i="4"/>
  <c r="G37" i="4"/>
  <c r="G36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3" i="4"/>
  <c r="G14" i="4"/>
  <c r="G15" i="4"/>
  <c r="G16" i="4"/>
  <c r="G17" i="4"/>
  <c r="G18" i="4"/>
  <c r="G12" i="4"/>
  <c r="F137" i="4"/>
  <c r="B137" i="4"/>
  <c r="F133" i="4"/>
  <c r="G133" i="4" s="1"/>
  <c r="B133" i="4"/>
  <c r="G132" i="4"/>
  <c r="G131" i="4"/>
  <c r="F128" i="4"/>
  <c r="B128" i="4"/>
  <c r="F120" i="4"/>
  <c r="B120" i="4"/>
  <c r="G115" i="4"/>
  <c r="F115" i="4"/>
  <c r="F110" i="4"/>
  <c r="B110" i="4"/>
  <c r="F106" i="4"/>
  <c r="B106" i="4"/>
  <c r="F104" i="4"/>
  <c r="F117" i="4" s="1"/>
  <c r="B104" i="4"/>
  <c r="F92" i="4"/>
  <c r="B92" i="4"/>
  <c r="F82" i="4"/>
  <c r="B82" i="4"/>
  <c r="F73" i="4"/>
  <c r="F70" i="4"/>
  <c r="B70" i="4"/>
  <c r="G68" i="4"/>
  <c r="F68" i="4"/>
  <c r="B68" i="4"/>
  <c r="F56" i="4"/>
  <c r="B56" i="4"/>
  <c r="F49" i="4"/>
  <c r="B49" i="4"/>
  <c r="F45" i="4"/>
  <c r="B45" i="4"/>
  <c r="F41" i="4"/>
  <c r="B41" i="4"/>
  <c r="B35" i="4"/>
  <c r="F19" i="4"/>
  <c r="B19" i="4"/>
  <c r="F11" i="4"/>
  <c r="B11" i="4"/>
  <c r="F140" i="10"/>
  <c r="B117" i="4" l="1"/>
  <c r="G110" i="4"/>
  <c r="G11" i="4"/>
  <c r="G73" i="4"/>
  <c r="G128" i="4"/>
  <c r="G45" i="4"/>
  <c r="B118" i="10"/>
  <c r="F53" i="4"/>
  <c r="F139" i="4"/>
  <c r="F140" i="4" s="1"/>
  <c r="B140" i="10"/>
  <c r="B139" i="4"/>
  <c r="G70" i="4"/>
  <c r="G120" i="4"/>
  <c r="G139" i="4" s="1"/>
  <c r="G19" i="10"/>
  <c r="G56" i="10"/>
  <c r="G86" i="10" s="1"/>
  <c r="G19" i="4"/>
  <c r="G82" i="4"/>
  <c r="G11" i="10"/>
  <c r="G121" i="10"/>
  <c r="F118" i="10"/>
  <c r="F141" i="10" s="1"/>
  <c r="G92" i="4"/>
  <c r="B86" i="10"/>
  <c r="F53" i="10"/>
  <c r="B53" i="4"/>
  <c r="G35" i="4"/>
  <c r="G56" i="4"/>
  <c r="F86" i="10"/>
  <c r="G73" i="10"/>
  <c r="G92" i="10"/>
  <c r="G53" i="10"/>
  <c r="G87" i="10" s="1"/>
  <c r="G140" i="10"/>
  <c r="B140" i="4"/>
  <c r="G117" i="4"/>
  <c r="B87" i="10"/>
  <c r="G118" i="10"/>
  <c r="B87" i="4" l="1"/>
  <c r="G53" i="4"/>
  <c r="G86" i="4"/>
  <c r="G87" i="4" s="1"/>
  <c r="G140" i="4"/>
  <c r="F87" i="10"/>
  <c r="B141" i="10"/>
  <c r="F87" i="4"/>
  <c r="G141" i="10"/>
</calcChain>
</file>

<file path=xl/sharedStrings.xml><?xml version="1.0" encoding="utf-8"?>
<sst xmlns="http://schemas.openxmlformats.org/spreadsheetml/2006/main" count="439" uniqueCount="209">
  <si>
    <t>Einwohnergemeinde:</t>
  </si>
  <si>
    <t>HRM 1</t>
  </si>
  <si>
    <t>HRM 2</t>
  </si>
  <si>
    <t>Aktiven</t>
  </si>
  <si>
    <t>Finanzvermögen</t>
  </si>
  <si>
    <t>Forderungen</t>
  </si>
  <si>
    <t>Kurzfristige Finanzanlagen</t>
  </si>
  <si>
    <t>Aktive Rechnungsabgrenzungen</t>
  </si>
  <si>
    <t>Finanzanlagen</t>
  </si>
  <si>
    <t>Sachanlagen im FV</t>
  </si>
  <si>
    <t>Forderungen gegenü. SF im FK</t>
  </si>
  <si>
    <t>Total Finanzvermögen</t>
  </si>
  <si>
    <t>Verwaltungsvermögen</t>
  </si>
  <si>
    <t>Sachanlagen im VV</t>
  </si>
  <si>
    <t>Immaterielle Anlagen</t>
  </si>
  <si>
    <t>Darlehen</t>
  </si>
  <si>
    <t>Beteiligungen Grundkapitalien</t>
  </si>
  <si>
    <t>Investitionsbeiträge</t>
  </si>
  <si>
    <t>Kumulierte zus. Abschreibungen Sachanl.</t>
  </si>
  <si>
    <t>Total Verwaltungsvermögen</t>
  </si>
  <si>
    <t>Passiven</t>
  </si>
  <si>
    <t>Fremdkapital</t>
  </si>
  <si>
    <t>Laufende Verbindlichkeiten</t>
  </si>
  <si>
    <t>Kurzfristige Verbindlichkeiten</t>
  </si>
  <si>
    <t>Passive Rechnungsabgrenzungen</t>
  </si>
  <si>
    <t>Kurzfristige Rückstellungen</t>
  </si>
  <si>
    <t>Langfristige Finanzverbindlichkeiten</t>
  </si>
  <si>
    <t>Langfristige Rückstellungen</t>
  </si>
  <si>
    <t>Verbindlichk. gegenü. SF/Fonds im FK</t>
  </si>
  <si>
    <t>Total Fremdkapital</t>
  </si>
  <si>
    <t>Eigenkapital</t>
  </si>
  <si>
    <t>Fonds</t>
  </si>
  <si>
    <t>Vorfinanzierungen</t>
  </si>
  <si>
    <t>Aufwertungsreserve</t>
  </si>
  <si>
    <t>Neubewertungsreserve</t>
  </si>
  <si>
    <t>Bilanzüberschuss / -Fehlbetrag</t>
  </si>
  <si>
    <t>Total Eigenkapital</t>
  </si>
  <si>
    <t>Umgliederung</t>
  </si>
  <si>
    <t>Total  Passiven</t>
  </si>
  <si>
    <t xml:space="preserve"> Veränderung</t>
  </si>
  <si>
    <t>von HRM 1 zu HRM 2 - Übernahme Bilanz per:</t>
  </si>
  <si>
    <t>Verpflichtungen/Vorschüsse gegenü. SF</t>
  </si>
  <si>
    <t>Vorräte und angefangene Arbeiten</t>
  </si>
  <si>
    <t>Erläuterungen / Nachweise und Details zu den Veränderungen</t>
  </si>
  <si>
    <t xml:space="preserve"> Begründungen</t>
  </si>
  <si>
    <t>Uebriges Eigenkapital</t>
  </si>
  <si>
    <t>31.12.2015 / 01.01.2016</t>
  </si>
  <si>
    <t>HRM1</t>
  </si>
  <si>
    <t>Pos.</t>
  </si>
  <si>
    <t>Konto</t>
  </si>
  <si>
    <t>Saldo 31.12.15</t>
  </si>
  <si>
    <t xml:space="preserve"> Konto</t>
  </si>
  <si>
    <t xml:space="preserve"> Bezeichnung</t>
  </si>
  <si>
    <t>Saldo 01.01.16</t>
  </si>
  <si>
    <t>Erl.</t>
  </si>
  <si>
    <t xml:space="preserve"> </t>
  </si>
  <si>
    <t>Flüssige Mittel u kurzfr. Geldanlagen</t>
  </si>
  <si>
    <t>Total Aktiven</t>
  </si>
  <si>
    <t>Reserven</t>
  </si>
  <si>
    <t>Erläute-</t>
  </si>
  <si>
    <t>rung zu</t>
  </si>
  <si>
    <t>Pos.  ....</t>
  </si>
  <si>
    <t>Veränderung</t>
  </si>
  <si>
    <t>in CHF</t>
  </si>
  <si>
    <t>Schlussbilanz</t>
  </si>
  <si>
    <t>Eröffnungsbilanz</t>
  </si>
  <si>
    <t xml:space="preserve"> HRM2</t>
  </si>
  <si>
    <t xml:space="preserve">Verantwortliche Personen Gemeinde: </t>
  </si>
  <si>
    <t>Unterschrift Prüfungsorgan</t>
  </si>
  <si>
    <t>Bilanzgruppe HRM1</t>
  </si>
  <si>
    <t>Bezeichnung</t>
  </si>
  <si>
    <t>GB-Nr.</t>
  </si>
  <si>
    <t>Begründung Übertragung</t>
  </si>
  <si>
    <t xml:space="preserve"> - Finanzvermögen, das in Verwaltungsvermögen übertragen wird, wird zum bisherigen Bilanzwert in die neue Bilanz übernommen.</t>
  </si>
  <si>
    <t>nicht veräusserbar</t>
  </si>
  <si>
    <t>Scheibenstand und Denkmalstein</t>
  </si>
  <si>
    <t>Schützenhaus</t>
  </si>
  <si>
    <t>11xx</t>
  </si>
  <si>
    <t>10xxxx.xx</t>
  </si>
  <si>
    <t>Kernzone, veräusserbar</t>
  </si>
  <si>
    <t>Ritterquai, Hausplatz</t>
  </si>
  <si>
    <t>Altstadzone, veräusserbar</t>
  </si>
  <si>
    <t>Unterschrift Finanzverwaltung</t>
  </si>
  <si>
    <t>Kasse</t>
  </si>
  <si>
    <t>PostFinanz AG, Konto 46-465-9</t>
  </si>
  <si>
    <t>VESR-Zahlungen</t>
  </si>
  <si>
    <t>Geld in Transit</t>
  </si>
  <si>
    <t>Raiffeisenbank Oberes Gäu-Aare</t>
  </si>
  <si>
    <t>Baloise Bank SoBa AG</t>
  </si>
  <si>
    <t>Regiobank Solothurn AG</t>
  </si>
  <si>
    <t>Forderungen Sammelkonto EG</t>
  </si>
  <si>
    <t>Forderungen Sammelkonto Wa/Abw.</t>
  </si>
  <si>
    <t>Forderungen Verrechnungssteuer</t>
  </si>
  <si>
    <t>KK mit Evang.-ref. KG</t>
  </si>
  <si>
    <t>KK mit Chirstkath. KG</t>
  </si>
  <si>
    <t>KK mit ZV KS Bechburg Oensingen-Kest.</t>
  </si>
  <si>
    <t>KK mit Energie Kestenholz</t>
  </si>
  <si>
    <t>Forderungen allgem. Gemeindesteuern</t>
  </si>
  <si>
    <t>WB auf Forderungen Gem.-steuern</t>
  </si>
  <si>
    <t>Guthaben Lehrerbesoldungssubventionen</t>
  </si>
  <si>
    <t>MWST- Vorsteuer Wasser ER</t>
  </si>
  <si>
    <t>MWST-Vorsteuer Wasser IR</t>
  </si>
  <si>
    <t>MWST-Vorsteuer Abwasser ER</t>
  </si>
  <si>
    <t>MWST-Vorsteuer Abwasser IR</t>
  </si>
  <si>
    <t>MWST-Vorsteuer Abfall ER</t>
  </si>
  <si>
    <t>1 Anteilschein RB Oberes Gäu</t>
  </si>
  <si>
    <t>42 Anteilscheine VEBO Genossenschaft</t>
  </si>
  <si>
    <t>5 Aktien Onyx Energie Mittelland</t>
  </si>
  <si>
    <t>Darlehen an FC Kestenholz</t>
  </si>
  <si>
    <t>1023.xx</t>
  </si>
  <si>
    <t>Grundstücke diverse</t>
  </si>
  <si>
    <t>Grundstücke Diverse</t>
  </si>
  <si>
    <t>Strassen / Verkehrswege</t>
  </si>
  <si>
    <t>Tiefbauten</t>
  </si>
  <si>
    <t>Leitungsnetze</t>
  </si>
  <si>
    <t>Reservoir Chöpfli</t>
  </si>
  <si>
    <t>Pumpstation Weiherrain</t>
  </si>
  <si>
    <t>Kanalisation</t>
  </si>
  <si>
    <t>Sonderbauwerke</t>
  </si>
  <si>
    <t>1143.xx</t>
  </si>
  <si>
    <t>Hochbauten EG</t>
  </si>
  <si>
    <t>1146.xx</t>
  </si>
  <si>
    <t>Mobilien</t>
  </si>
  <si>
    <t>Übrige Sachanlagen</t>
  </si>
  <si>
    <t>§</t>
  </si>
  <si>
    <t>übrige immaterielle Anlagen</t>
  </si>
  <si>
    <t>Darlehen Energie Kestenholz bis 2030</t>
  </si>
  <si>
    <t>Darlehen an FC Kestenholz bis 2021</t>
  </si>
  <si>
    <t>Dotationskapital Energie Kestenholz</t>
  </si>
  <si>
    <t>193 Aktien Busbetrieb OGG</t>
  </si>
  <si>
    <t>Anteilschein Gen. Altersbetreuung Gäu</t>
  </si>
  <si>
    <t>5 Aktien Sogas AG</t>
  </si>
  <si>
    <t>50 Aktien Seilbahn Weissenstein AG</t>
  </si>
  <si>
    <t>Anteilscheine WBG Rütteli</t>
  </si>
  <si>
    <t>Anteilscheine VEBO Genossenschaft</t>
  </si>
  <si>
    <t>Investitionsbeiträge an Kanton</t>
  </si>
  <si>
    <t>1164.xx</t>
  </si>
  <si>
    <t>Investitionsbeiträge an öffentl. Unternehm.</t>
  </si>
  <si>
    <t>Kreditoren Sammelkonto</t>
  </si>
  <si>
    <t>Kontokorrent mit Evang.-ref. KG</t>
  </si>
  <si>
    <t>Kontokorrent mit Röm.-kath. KG</t>
  </si>
  <si>
    <t>Kontokorrent mit Christkath. KG</t>
  </si>
  <si>
    <t>Kontokorrent mit ZV KS Bechburg</t>
  </si>
  <si>
    <t>Kontokorrent mit ZV Sozialregion Thal-Gäu</t>
  </si>
  <si>
    <t>MWST Wasserversorgung ER</t>
  </si>
  <si>
    <t>MWST Wasserversorgung IR</t>
  </si>
  <si>
    <t>MWST Abwasserbeseitigung ER</t>
  </si>
  <si>
    <t>MWST Abwasserbeseitigung IR</t>
  </si>
  <si>
    <t>MWST Abfallbeseitigung ER</t>
  </si>
  <si>
    <t>PostFinanz AG (Festgeldaufnahme)</t>
  </si>
  <si>
    <t>PostFinanz AG bis 26.10.2016</t>
  </si>
  <si>
    <t>PostFinanz AG bis 30.10.2017</t>
  </si>
  <si>
    <t>Ersatzabgaben für Schutzraumbauten</t>
  </si>
  <si>
    <t>Spezialfinanzierung Wasserversorgung</t>
  </si>
  <si>
    <t>Spezialfinanzierung Abwasserbeseitigung</t>
  </si>
  <si>
    <t>Werterhalt SF Abwasserbeseitigung</t>
  </si>
  <si>
    <t>Spezialfinanzierung Abfallbeseitigung</t>
  </si>
  <si>
    <t>Rücklagen Energie Kestenholz</t>
  </si>
  <si>
    <t>Kulturfonds Dorfchronik</t>
  </si>
  <si>
    <t>Kulturfonds 700 Jahre Kestenholz</t>
  </si>
  <si>
    <t>Kumulierte Ergebnisse der Vorjahre</t>
  </si>
  <si>
    <t>Musterwil</t>
  </si>
  <si>
    <t>Datum:</t>
  </si>
  <si>
    <t xml:space="preserve">     Unterschrift Finanzverwaltung</t>
  </si>
  <si>
    <t xml:space="preserve">     Unterschrift Prüfungsorgan</t>
  </si>
  <si>
    <t>…………………………………………………..</t>
  </si>
  <si>
    <t>2)</t>
  </si>
  <si>
    <t>Begründung:</t>
  </si>
  <si>
    <t>Neu im VV weil AS im Besitze des Gemeinwesen</t>
  </si>
  <si>
    <t>und diese nicht bewertet sind vom Steueramt</t>
  </si>
  <si>
    <t>4)</t>
  </si>
  <si>
    <t>Darlehen an den Fussballclub</t>
  </si>
  <si>
    <t>Neu im VV weil zinsfreies Darlehen an den FC</t>
  </si>
  <si>
    <t>6)</t>
  </si>
  <si>
    <t>Neu im FK nach Kontenplan HRM2</t>
  </si>
  <si>
    <t>7)</t>
  </si>
  <si>
    <t>Neu im EK nach Kontenplan HRM2</t>
  </si>
  <si>
    <t xml:space="preserve"> Konto-Bezeichnung /</t>
  </si>
  <si>
    <t xml:space="preserve"> Sachverhalt / Berechnungen /</t>
  </si>
  <si>
    <t>und zu Unterstützungszwecken</t>
  </si>
  <si>
    <t>Anteilscheine VEBO Genossen-</t>
  </si>
  <si>
    <t>Im Besitze des Gemeinweisens</t>
  </si>
  <si>
    <t>und AS sind nicht bewertet</t>
  </si>
  <si>
    <t>Zinsfreies Darlehen zur</t>
  </si>
  <si>
    <t>Unterstützung</t>
  </si>
  <si>
    <r>
      <t xml:space="preserve">Übernahmebilanz </t>
    </r>
    <r>
      <rPr>
        <sz val="11"/>
        <color indexed="8"/>
        <rFont val="Arial"/>
        <family val="2"/>
      </rPr>
      <t xml:space="preserve"> (alle Konti einzeln)</t>
    </r>
  </si>
  <si>
    <t>…</t>
  </si>
  <si>
    <t xml:space="preserve"> - Diese einmaligen Übertragungen vom Finanz- ins Verwaltungsvergmögen (oder umgekehrt) erfolgen nicht über die Investitionsrechnung, sondern direkt innerhalb der Bilanz.</t>
  </si>
  <si>
    <r>
      <rPr>
        <b/>
        <sz val="10"/>
        <color rgb="FFFF0000"/>
        <rFont val="Arial"/>
        <family val="2"/>
      </rPr>
      <t>xxxxxx</t>
    </r>
    <r>
      <rPr>
        <b/>
        <sz val="10"/>
        <color theme="1"/>
        <rFont val="Arial"/>
        <family val="2"/>
      </rPr>
      <t>gemeinde:</t>
    </r>
  </si>
  <si>
    <t>31.12.2021 / 01.01.2022</t>
  </si>
  <si>
    <t>xxxxxx</t>
  </si>
  <si>
    <t>Saldo 31.12.21</t>
  </si>
  <si>
    <t>Saldo 01.01.22</t>
  </si>
  <si>
    <r>
      <rPr>
        <b/>
        <sz val="10"/>
        <color rgb="FFFF0000"/>
        <rFont val="Arial"/>
        <family val="2"/>
      </rPr>
      <t>xxxxxx</t>
    </r>
    <r>
      <rPr>
        <b/>
        <sz val="10"/>
        <color theme="1"/>
        <rFont val="Arial"/>
        <family val="2"/>
      </rPr>
      <t xml:space="preserve">gemeinde:   </t>
    </r>
    <r>
      <rPr>
        <sz val="10"/>
        <color indexed="8"/>
        <rFont val="Arial"/>
        <family val="2"/>
      </rPr>
      <t xml:space="preserve"> </t>
    </r>
  </si>
  <si>
    <r>
      <rPr>
        <b/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Übertragungen von Finanz- in Verwaltungsvermögen oder umgekehrt erfolgen anlässlich der Bilanzübernahme von HRM1 auf HRM2 zum jeweiligen Bilanzwert per 31.12.2021.</t>
    </r>
  </si>
  <si>
    <t xml:space="preserve"> - Verwaltungsvermögen, das in Finanzvermögen übertragen wird, wird anschliessend nach den Vorgaben des Kantons per 1.1.2022 neu bewertet (vgl. HBO Kapitel 14).</t>
  </si>
  <si>
    <t>Anhang</t>
  </si>
  <si>
    <t>A0.2</t>
  </si>
  <si>
    <t>Finanz- und Verwaltungsvermögen</t>
  </si>
  <si>
    <t>Bilanzkonto HRM1</t>
  </si>
  <si>
    <t>Fläche m2</t>
  </si>
  <si>
    <t>Bilanzkonto HRM2</t>
  </si>
  <si>
    <t>Übernahmewert in Fr.</t>
  </si>
  <si>
    <t>Viehmarkt</t>
  </si>
  <si>
    <t>Umgliederung Finanz- und Verwaltungsvermögen per 01.01.2022</t>
  </si>
  <si>
    <r>
      <t xml:space="preserve">Bilanzgruppe HRM2 </t>
    </r>
    <r>
      <rPr>
        <b/>
        <vertAlign val="superscript"/>
        <sz val="8"/>
        <rFont val="Arial"/>
        <family val="2"/>
      </rPr>
      <t>1)</t>
    </r>
  </si>
  <si>
    <t>Weitere Beispiele (ohne Bezug auf vorangehende Positionen):</t>
  </si>
  <si>
    <t>Grundstück Landwirtschaftzone</t>
  </si>
  <si>
    <t>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</si>
</sst>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6">
    <font>
      <sz val="11"/>
      <color theme="1"/>
      <name val="Frutiger LT Com 55 Roman"/>
      <family val="2"/>
      <scheme val="minor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8.5"/>
      <color theme="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4"/>
      <name val="Arial "/>
    </font>
    <font>
      <b/>
      <sz val="10"/>
      <name val="Arial Black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 "/>
    </font>
    <font>
      <sz val="11"/>
      <name val="Arial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b/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22" fillId="0" borderId="0"/>
    <xf numFmtId="0" fontId="29" fillId="0" borderId="0"/>
    <xf numFmtId="0" fontId="27" fillId="0" borderId="0"/>
    <xf numFmtId="43" fontId="22" fillId="0" borderId="0" applyFont="0" applyFill="0" applyBorder="0" applyAlignment="0" applyProtection="0"/>
  </cellStyleXfs>
  <cellXfs count="223">
    <xf numFmtId="0" fontId="0" fillId="0" borderId="0" xfId="0"/>
    <xf numFmtId="0" fontId="7" fillId="0" borderId="0" xfId="0" applyFont="1"/>
    <xf numFmtId="0" fontId="9" fillId="0" borderId="0" xfId="0" applyFont="1"/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left"/>
    </xf>
    <xf numFmtId="4" fontId="10" fillId="3" borderId="1" xfId="0" applyNumberFormat="1" applyFont="1" applyFill="1" applyBorder="1" applyAlignment="1">
      <alignment horizontal="right"/>
    </xf>
    <xf numFmtId="2" fontId="11" fillId="3" borderId="3" xfId="0" applyNumberFormat="1" applyFont="1" applyFill="1" applyBorder="1" applyAlignment="1">
      <alignment horizontal="left"/>
    </xf>
    <xf numFmtId="2" fontId="11" fillId="3" borderId="3" xfId="0" applyNumberFormat="1" applyFont="1" applyFill="1" applyBorder="1" applyAlignment="1">
      <alignment horizontal="center"/>
    </xf>
    <xf numFmtId="2" fontId="11" fillId="3" borderId="3" xfId="0" applyNumberFormat="1" applyFont="1" applyFill="1" applyBorder="1" applyAlignment="1">
      <alignment horizontal="right"/>
    </xf>
    <xf numFmtId="2" fontId="11" fillId="3" borderId="4" xfId="0" applyNumberFormat="1" applyFont="1" applyFill="1" applyBorder="1" applyAlignment="1">
      <alignment horizontal="left"/>
    </xf>
    <xf numFmtId="2" fontId="11" fillId="3" borderId="5" xfId="0" applyNumberFormat="1" applyFont="1" applyFill="1" applyBorder="1" applyAlignment="1">
      <alignment horizontal="left"/>
    </xf>
    <xf numFmtId="2" fontId="11" fillId="3" borderId="0" xfId="0" applyNumberFormat="1" applyFont="1" applyFill="1" applyBorder="1" applyAlignment="1">
      <alignment horizontal="left"/>
    </xf>
    <xf numFmtId="2" fontId="11" fillId="3" borderId="0" xfId="0" applyNumberFormat="1" applyFont="1" applyFill="1" applyBorder="1" applyAlignment="1">
      <alignment horizontal="center"/>
    </xf>
    <xf numFmtId="2" fontId="11" fillId="3" borderId="0" xfId="0" applyNumberFormat="1" applyFont="1" applyFill="1" applyBorder="1" applyAlignment="1">
      <alignment horizontal="right"/>
    </xf>
    <xf numFmtId="2" fontId="11" fillId="3" borderId="6" xfId="0" applyNumberFormat="1" applyFont="1" applyFill="1" applyBorder="1" applyAlignment="1">
      <alignment horizontal="left"/>
    </xf>
    <xf numFmtId="2" fontId="11" fillId="3" borderId="7" xfId="0" applyNumberFormat="1" applyFont="1" applyFill="1" applyBorder="1" applyAlignment="1">
      <alignment horizontal="left"/>
    </xf>
    <xf numFmtId="2" fontId="11" fillId="3" borderId="8" xfId="0" applyNumberFormat="1" applyFont="1" applyFill="1" applyBorder="1" applyAlignment="1">
      <alignment horizontal="left"/>
    </xf>
    <xf numFmtId="2" fontId="11" fillId="3" borderId="8" xfId="0" applyNumberFormat="1" applyFont="1" applyFill="1" applyBorder="1" applyAlignment="1">
      <alignment horizontal="center"/>
    </xf>
    <xf numFmtId="2" fontId="11" fillId="3" borderId="8" xfId="0" applyNumberFormat="1" applyFont="1" applyFill="1" applyBorder="1" applyAlignment="1">
      <alignment horizontal="right"/>
    </xf>
    <xf numFmtId="2" fontId="11" fillId="3" borderId="9" xfId="0" applyNumberFormat="1" applyFont="1" applyFill="1" applyBorder="1" applyAlignment="1">
      <alignment horizontal="left"/>
    </xf>
    <xf numFmtId="0" fontId="12" fillId="0" borderId="0" xfId="0" applyFont="1"/>
    <xf numFmtId="2" fontId="10" fillId="0" borderId="1" xfId="0" applyNumberFormat="1" applyFont="1" applyFill="1" applyBorder="1" applyAlignment="1">
      <alignment horizontal="left"/>
    </xf>
    <xf numFmtId="0" fontId="13" fillId="0" borderId="0" xfId="0" applyFont="1"/>
    <xf numFmtId="0" fontId="8" fillId="0" borderId="0" xfId="0" applyFont="1" applyFill="1"/>
    <xf numFmtId="0" fontId="13" fillId="2" borderId="0" xfId="0" applyFont="1" applyFill="1"/>
    <xf numFmtId="0" fontId="13" fillId="0" borderId="0" xfId="0" applyFont="1" applyAlignment="1">
      <alignment horizontal="center"/>
    </xf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8" fillId="2" borderId="10" xfId="0" applyFont="1" applyFill="1" applyBorder="1"/>
    <xf numFmtId="0" fontId="8" fillId="2" borderId="11" xfId="0" applyFont="1" applyFill="1" applyBorder="1"/>
    <xf numFmtId="0" fontId="13" fillId="2" borderId="12" xfId="0" applyFont="1" applyFill="1" applyBorder="1"/>
    <xf numFmtId="0" fontId="13" fillId="2" borderId="10" xfId="0" applyFont="1" applyFill="1" applyBorder="1"/>
    <xf numFmtId="0" fontId="13" fillId="2" borderId="11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5" xfId="0" applyFont="1" applyBorder="1"/>
    <xf numFmtId="0" fontId="14" fillId="0" borderId="0" xfId="0" applyFont="1"/>
    <xf numFmtId="0" fontId="15" fillId="0" borderId="5" xfId="0" applyFont="1" applyBorder="1" applyAlignment="1">
      <alignment horizontal="right"/>
    </xf>
    <xf numFmtId="0" fontId="16" fillId="0" borderId="1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14" fillId="0" borderId="14" xfId="0" applyFont="1" applyBorder="1"/>
    <xf numFmtId="0" fontId="14" fillId="0" borderId="8" xfId="0" applyFont="1" applyBorder="1"/>
    <xf numFmtId="0" fontId="12" fillId="0" borderId="8" xfId="0" applyFont="1" applyBorder="1"/>
    <xf numFmtId="0" fontId="15" fillId="0" borderId="7" xfId="0" applyFont="1" applyBorder="1" applyAlignment="1">
      <alignment horizontal="right"/>
    </xf>
    <xf numFmtId="0" fontId="16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2" xfId="0" applyFont="1" applyBorder="1"/>
    <xf numFmtId="0" fontId="12" fillId="0" borderId="5" xfId="0" applyFont="1" applyBorder="1"/>
    <xf numFmtId="0" fontId="13" fillId="0" borderId="13" xfId="0" applyFont="1" applyBorder="1" applyAlignment="1">
      <alignment horizontal="center"/>
    </xf>
    <xf numFmtId="0" fontId="14" fillId="2" borderId="5" xfId="0" applyFont="1" applyFill="1" applyBorder="1" applyAlignment="1">
      <alignment horizontal="left"/>
    </xf>
    <xf numFmtId="0" fontId="12" fillId="2" borderId="5" xfId="0" applyFont="1" applyFill="1" applyBorder="1"/>
    <xf numFmtId="0" fontId="14" fillId="2" borderId="5" xfId="0" applyFont="1" applyFill="1" applyBorder="1"/>
    <xf numFmtId="0" fontId="12" fillId="2" borderId="0" xfId="0" applyFont="1" applyFill="1"/>
    <xf numFmtId="4" fontId="14" fillId="2" borderId="5" xfId="0" applyNumberFormat="1" applyFont="1" applyFill="1" applyBorder="1"/>
    <xf numFmtId="0" fontId="13" fillId="0" borderId="13" xfId="0" applyFont="1" applyFill="1" applyBorder="1" applyAlignment="1">
      <alignment horizontal="center"/>
    </xf>
    <xf numFmtId="0" fontId="14" fillId="0" borderId="5" xfId="0" applyFont="1" applyBorder="1" applyAlignment="1">
      <alignment horizontal="left"/>
    </xf>
    <xf numFmtId="4" fontId="14" fillId="0" borderId="5" xfId="0" applyNumberFormat="1" applyFont="1" applyBorder="1"/>
    <xf numFmtId="0" fontId="12" fillId="0" borderId="5" xfId="0" applyFont="1" applyBorder="1" applyAlignment="1">
      <alignment horizontal="left"/>
    </xf>
    <xf numFmtId="4" fontId="17" fillId="4" borderId="5" xfId="0" applyNumberFormat="1" applyFont="1" applyFill="1" applyBorder="1"/>
    <xf numFmtId="0" fontId="17" fillId="0" borderId="5" xfId="0" applyFont="1" applyBorder="1" applyAlignment="1">
      <alignment horizontal="left"/>
    </xf>
    <xf numFmtId="0" fontId="17" fillId="0" borderId="5" xfId="0" applyFont="1" applyBorder="1"/>
    <xf numFmtId="0" fontId="17" fillId="0" borderId="0" xfId="0" applyFont="1"/>
    <xf numFmtId="2" fontId="18" fillId="0" borderId="5" xfId="0" applyNumberFormat="1" applyFont="1" applyBorder="1" applyAlignment="1">
      <alignment horizontal="left"/>
    </xf>
    <xf numFmtId="4" fontId="18" fillId="0" borderId="5" xfId="0" applyNumberFormat="1" applyFont="1" applyBorder="1"/>
    <xf numFmtId="0" fontId="18" fillId="0" borderId="5" xfId="0" applyFont="1" applyBorder="1"/>
    <xf numFmtId="0" fontId="18" fillId="0" borderId="0" xfId="0" applyFont="1"/>
    <xf numFmtId="4" fontId="18" fillId="0" borderId="5" xfId="0" applyNumberFormat="1" applyFont="1" applyFill="1" applyBorder="1"/>
    <xf numFmtId="0" fontId="17" fillId="0" borderId="5" xfId="0" applyFont="1" applyFill="1" applyBorder="1" applyAlignment="1">
      <alignment horizontal="left"/>
    </xf>
    <xf numFmtId="2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/>
    <xf numFmtId="0" fontId="18" fillId="0" borderId="5" xfId="0" applyFont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8" fillId="0" borderId="0" xfId="0" applyFont="1" applyFill="1"/>
    <xf numFmtId="0" fontId="12" fillId="2" borderId="5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17" fillId="2" borderId="0" xfId="0" applyFont="1" applyFill="1"/>
    <xf numFmtId="4" fontId="17" fillId="0" borderId="5" xfId="0" applyNumberFormat="1" applyFont="1" applyBorder="1"/>
    <xf numFmtId="0" fontId="17" fillId="0" borderId="0" xfId="0" applyFont="1" applyFill="1"/>
    <xf numFmtId="4" fontId="12" fillId="0" borderId="5" xfId="0" applyNumberFormat="1" applyFont="1" applyFill="1" applyBorder="1"/>
    <xf numFmtId="0" fontId="14" fillId="0" borderId="5" xfId="0" applyFont="1" applyFill="1" applyBorder="1" applyAlignment="1">
      <alignment horizontal="left"/>
    </xf>
    <xf numFmtId="0" fontId="14" fillId="0" borderId="5" xfId="0" applyFont="1" applyFill="1" applyBorder="1"/>
    <xf numFmtId="0" fontId="14" fillId="0" borderId="0" xfId="0" applyFont="1" applyFill="1"/>
    <xf numFmtId="4" fontId="14" fillId="0" borderId="5" xfId="0" applyNumberFormat="1" applyFont="1" applyFill="1" applyBorder="1"/>
    <xf numFmtId="0" fontId="12" fillId="0" borderId="5" xfId="0" applyFont="1" applyFill="1" applyBorder="1" applyAlignment="1">
      <alignment horizontal="left"/>
    </xf>
    <xf numFmtId="0" fontId="18" fillId="0" borderId="5" xfId="0" quotePrefix="1" applyFont="1" applyFill="1" applyBorder="1" applyAlignment="1">
      <alignment horizontal="left"/>
    </xf>
    <xf numFmtId="2" fontId="18" fillId="0" borderId="5" xfId="0" quotePrefix="1" applyNumberFormat="1" applyFont="1" applyBorder="1" applyAlignment="1">
      <alignment horizontal="left"/>
    </xf>
    <xf numFmtId="0" fontId="19" fillId="0" borderId="5" xfId="0" applyFont="1" applyFill="1" applyBorder="1"/>
    <xf numFmtId="0" fontId="19" fillId="0" borderId="0" xfId="0" applyFont="1" applyFill="1"/>
    <xf numFmtId="4" fontId="17" fillId="0" borderId="5" xfId="0" applyNumberFormat="1" applyFont="1" applyFill="1" applyBorder="1"/>
    <xf numFmtId="0" fontId="19" fillId="2" borderId="0" xfId="0" applyFont="1" applyFill="1"/>
    <xf numFmtId="0" fontId="12" fillId="0" borderId="7" xfId="0" applyFont="1" applyBorder="1" applyAlignment="1">
      <alignment horizontal="left"/>
    </xf>
    <xf numFmtId="4" fontId="12" fillId="0" borderId="7" xfId="0" applyNumberFormat="1" applyFont="1" applyBorder="1"/>
    <xf numFmtId="0" fontId="12" fillId="0" borderId="7" xfId="0" applyFont="1" applyBorder="1"/>
    <xf numFmtId="0" fontId="13" fillId="0" borderId="14" xfId="0" applyFont="1" applyBorder="1" applyAlignment="1">
      <alignment horizontal="center"/>
    </xf>
    <xf numFmtId="4" fontId="12" fillId="0" borderId="5" xfId="0" applyNumberFormat="1" applyFont="1" applyBorder="1"/>
    <xf numFmtId="4" fontId="12" fillId="2" borderId="5" xfId="0" applyNumberFormat="1" applyFont="1" applyFill="1" applyBorder="1"/>
    <xf numFmtId="0" fontId="14" fillId="2" borderId="0" xfId="0" applyFont="1" applyFill="1"/>
    <xf numFmtId="4" fontId="18" fillId="3" borderId="5" xfId="0" applyNumberFormat="1" applyFont="1" applyFill="1" applyBorder="1"/>
    <xf numFmtId="0" fontId="12" fillId="0" borderId="0" xfId="0" applyFont="1" applyFill="1"/>
    <xf numFmtId="4" fontId="14" fillId="2" borderId="13" xfId="0" applyNumberFormat="1" applyFont="1" applyFill="1" applyBorder="1"/>
    <xf numFmtId="0" fontId="12" fillId="2" borderId="13" xfId="0" applyFont="1" applyFill="1" applyBorder="1" applyAlignment="1">
      <alignment horizontal="left"/>
    </xf>
    <xf numFmtId="0" fontId="14" fillId="2" borderId="0" xfId="0" applyFont="1" applyFill="1" applyBorder="1"/>
    <xf numFmtId="0" fontId="14" fillId="2" borderId="6" xfId="0" applyFont="1" applyFill="1" applyBorder="1"/>
    <xf numFmtId="0" fontId="12" fillId="0" borderId="14" xfId="0" applyFont="1" applyFill="1" applyBorder="1" applyAlignment="1">
      <alignment horizontal="left"/>
    </xf>
    <xf numFmtId="0" fontId="14" fillId="0" borderId="7" xfId="0" applyFont="1" applyBorder="1"/>
    <xf numFmtId="0" fontId="12" fillId="0" borderId="10" xfId="0" applyFont="1" applyBorder="1" applyAlignment="1">
      <alignment horizontal="left"/>
    </xf>
    <xf numFmtId="0" fontId="12" fillId="0" borderId="12" xfId="0" applyFont="1" applyBorder="1"/>
    <xf numFmtId="0" fontId="12" fillId="0" borderId="0" xfId="0" applyFont="1" applyBorder="1" applyAlignment="1">
      <alignment horizontal="left"/>
    </xf>
    <xf numFmtId="0" fontId="14" fillId="0" borderId="0" xfId="0" applyFont="1" applyBorder="1"/>
    <xf numFmtId="0" fontId="12" fillId="0" borderId="0" xfId="0" applyFont="1" applyBorder="1"/>
    <xf numFmtId="0" fontId="13" fillId="0" borderId="16" xfId="0" applyFont="1" applyBorder="1" applyAlignment="1">
      <alignment horizontal="center"/>
    </xf>
    <xf numFmtId="0" fontId="13" fillId="0" borderId="0" xfId="0" applyFont="1" applyBorder="1"/>
    <xf numFmtId="0" fontId="13" fillId="0" borderId="3" xfId="0" applyFont="1" applyBorder="1"/>
    <xf numFmtId="0" fontId="8" fillId="0" borderId="3" xfId="0" applyFont="1" applyBorder="1"/>
    <xf numFmtId="0" fontId="12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/>
    <xf numFmtId="0" fontId="13" fillId="0" borderId="6" xfId="0" applyFont="1" applyBorder="1" applyAlignment="1">
      <alignment horizontal="center"/>
    </xf>
    <xf numFmtId="0" fontId="9" fillId="0" borderId="8" xfId="0" applyFont="1" applyBorder="1"/>
    <xf numFmtId="0" fontId="18" fillId="0" borderId="0" xfId="0" applyFont="1" applyBorder="1"/>
    <xf numFmtId="0" fontId="12" fillId="0" borderId="6" xfId="0" applyFont="1" applyBorder="1" applyAlignment="1">
      <alignment horizontal="center"/>
    </xf>
    <xf numFmtId="0" fontId="9" fillId="0" borderId="5" xfId="0" applyFont="1" applyBorder="1"/>
    <xf numFmtId="0" fontId="9" fillId="0" borderId="0" xfId="0" applyFont="1" applyBorder="1"/>
    <xf numFmtId="0" fontId="9" fillId="0" borderId="7" xfId="0" applyFont="1" applyBorder="1"/>
    <xf numFmtId="0" fontId="13" fillId="0" borderId="9" xfId="0" applyFont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0" fontId="14" fillId="2" borderId="15" xfId="0" applyFont="1" applyFill="1" applyBorder="1"/>
    <xf numFmtId="0" fontId="12" fillId="2" borderId="2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right"/>
    </xf>
    <xf numFmtId="0" fontId="14" fillId="2" borderId="13" xfId="0" applyFont="1" applyFill="1" applyBorder="1"/>
    <xf numFmtId="0" fontId="14" fillId="2" borderId="5" xfId="0" applyFont="1" applyFill="1" applyBorder="1" applyAlignment="1">
      <alignment horizontal="center"/>
    </xf>
    <xf numFmtId="0" fontId="14" fillId="2" borderId="14" xfId="0" applyFont="1" applyFill="1" applyBorder="1"/>
    <xf numFmtId="0" fontId="14" fillId="2" borderId="8" xfId="0" applyFont="1" applyFill="1" applyBorder="1"/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NumberFormat="1" applyFont="1" applyAlignment="1">
      <alignment horizontal="center"/>
    </xf>
    <xf numFmtId="4" fontId="13" fillId="0" borderId="0" xfId="0" applyNumberFormat="1" applyFont="1"/>
    <xf numFmtId="2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4" fillId="2" borderId="2" xfId="0" applyFont="1" applyFill="1" applyBorder="1" applyAlignment="1">
      <alignment horizontal="right"/>
    </xf>
    <xf numFmtId="0" fontId="18" fillId="0" borderId="2" xfId="0" applyFont="1" applyBorder="1"/>
    <xf numFmtId="0" fontId="9" fillId="0" borderId="3" xfId="0" applyFont="1" applyBorder="1"/>
    <xf numFmtId="0" fontId="12" fillId="0" borderId="4" xfId="0" applyFont="1" applyBorder="1"/>
    <xf numFmtId="0" fontId="8" fillId="0" borderId="0" xfId="0" applyFont="1" applyBorder="1"/>
    <xf numFmtId="0" fontId="13" fillId="0" borderId="6" xfId="0" applyFont="1" applyBorder="1"/>
    <xf numFmtId="0" fontId="13" fillId="0" borderId="0" xfId="0" applyFont="1" applyBorder="1" applyAlignment="1">
      <alignment horizontal="right"/>
    </xf>
    <xf numFmtId="0" fontId="12" fillId="0" borderId="6" xfId="0" applyFont="1" applyBorder="1"/>
    <xf numFmtId="0" fontId="12" fillId="0" borderId="0" xfId="0" applyFont="1" applyAlignment="1">
      <alignment horizontal="center"/>
    </xf>
    <xf numFmtId="0" fontId="13" fillId="0" borderId="7" xfId="0" applyFont="1" applyBorder="1"/>
    <xf numFmtId="0" fontId="13" fillId="0" borderId="9" xfId="0" applyFont="1" applyBorder="1"/>
    <xf numFmtId="0" fontId="13" fillId="5" borderId="13" xfId="0" applyFont="1" applyFill="1" applyBorder="1" applyAlignment="1">
      <alignment horizontal="center"/>
    </xf>
    <xf numFmtId="4" fontId="17" fillId="6" borderId="5" xfId="0" applyNumberFormat="1" applyFont="1" applyFill="1" applyBorder="1"/>
    <xf numFmtId="0" fontId="13" fillId="0" borderId="0" xfId="0" applyFont="1" applyBorder="1" applyAlignment="1">
      <alignment horizontal="center"/>
    </xf>
    <xf numFmtId="0" fontId="13" fillId="0" borderId="2" xfId="0" applyFont="1" applyBorder="1"/>
    <xf numFmtId="0" fontId="8" fillId="7" borderId="0" xfId="0" applyFont="1" applyFill="1"/>
    <xf numFmtId="0" fontId="7" fillId="7" borderId="0" xfId="0" applyFont="1" applyFill="1"/>
    <xf numFmtId="0" fontId="13" fillId="5" borderId="0" xfId="0" applyFont="1" applyFill="1" applyAlignment="1">
      <alignment horizontal="center"/>
    </xf>
    <xf numFmtId="0" fontId="21" fillId="2" borderId="0" xfId="0" applyFont="1" applyFill="1"/>
    <xf numFmtId="2" fontId="1" fillId="3" borderId="2" xfId="0" applyNumberFormat="1" applyFont="1" applyFill="1" applyBorder="1" applyAlignment="1">
      <alignment horizontal="left"/>
    </xf>
    <xf numFmtId="0" fontId="23" fillId="0" borderId="0" xfId="1" applyFont="1" applyAlignment="1">
      <alignment horizontal="left"/>
    </xf>
    <xf numFmtId="0" fontId="24" fillId="0" borderId="0" xfId="1" applyFont="1" applyAlignment="1">
      <alignment horizontal="left"/>
    </xf>
    <xf numFmtId="0" fontId="25" fillId="0" borderId="0" xfId="1" applyFont="1" applyFill="1"/>
    <xf numFmtId="0" fontId="26" fillId="0" borderId="0" xfId="1" applyFont="1" applyFill="1" applyAlignment="1">
      <alignment horizontal="right"/>
    </xf>
    <xf numFmtId="0" fontId="27" fillId="0" borderId="0" xfId="1" applyFont="1" applyFill="1"/>
    <xf numFmtId="0" fontId="26" fillId="0" borderId="0" xfId="1" applyFont="1" applyAlignment="1">
      <alignment horizontal="left"/>
    </xf>
    <xf numFmtId="49" fontId="27" fillId="0" borderId="0" xfId="1" applyNumberFormat="1" applyFont="1" applyFill="1"/>
    <xf numFmtId="0" fontId="4" fillId="0" borderId="0" xfId="1" applyFont="1" applyFill="1" applyAlignment="1">
      <alignment horizontal="left"/>
    </xf>
    <xf numFmtId="0" fontId="27" fillId="0" borderId="0" xfId="1" applyFont="1" applyFill="1" applyAlignment="1">
      <alignment horizontal="left"/>
    </xf>
    <xf numFmtId="14" fontId="27" fillId="0" borderId="0" xfId="1" applyNumberFormat="1" applyFont="1" applyFill="1" applyAlignment="1">
      <alignment horizontal="right"/>
    </xf>
    <xf numFmtId="14" fontId="27" fillId="0" borderId="0" xfId="1" applyNumberFormat="1" applyFont="1" applyFill="1"/>
    <xf numFmtId="0" fontId="26" fillId="0" borderId="18" xfId="2" applyFont="1" applyBorder="1"/>
    <xf numFmtId="0" fontId="26" fillId="0" borderId="19" xfId="2" applyFont="1" applyBorder="1" applyAlignment="1"/>
    <xf numFmtId="0" fontId="27" fillId="0" borderId="19" xfId="2" applyFont="1" applyBorder="1" applyAlignment="1"/>
    <xf numFmtId="0" fontId="29" fillId="0" borderId="19" xfId="2" applyBorder="1"/>
    <xf numFmtId="0" fontId="30" fillId="0" borderId="20" xfId="2" applyFont="1" applyBorder="1" applyAlignment="1">
      <alignment horizontal="center"/>
    </xf>
    <xf numFmtId="0" fontId="26" fillId="0" borderId="21" xfId="2" applyFont="1" applyBorder="1"/>
    <xf numFmtId="0" fontId="26" fillId="0" borderId="0" xfId="2" applyFont="1" applyBorder="1" applyAlignment="1"/>
    <xf numFmtId="0" fontId="27" fillId="0" borderId="0" xfId="2" applyFont="1" applyBorder="1" applyAlignment="1"/>
    <xf numFmtId="0" fontId="29" fillId="0" borderId="0" xfId="2" applyBorder="1"/>
    <xf numFmtId="3" fontId="30" fillId="0" borderId="22" xfId="2" applyNumberFormat="1" applyFont="1" applyBorder="1" applyAlignment="1" applyProtection="1">
      <alignment horizontal="center" vertical="center" wrapText="1"/>
    </xf>
    <xf numFmtId="0" fontId="27" fillId="0" borderId="0" xfId="3" applyFill="1" applyAlignment="1">
      <alignment horizontal="left" vertical="center" wrapText="1"/>
    </xf>
    <xf numFmtId="0" fontId="26" fillId="0" borderId="0" xfId="2" applyFont="1" applyBorder="1"/>
    <xf numFmtId="0" fontId="31" fillId="0" borderId="0" xfId="2" applyFont="1" applyBorder="1" applyAlignment="1"/>
    <xf numFmtId="0" fontId="31" fillId="0" borderId="0" xfId="2" applyFont="1" applyBorder="1"/>
    <xf numFmtId="0" fontId="27" fillId="0" borderId="0" xfId="3" applyFill="1"/>
    <xf numFmtId="0" fontId="32" fillId="0" borderId="23" xfId="2" applyFont="1" applyBorder="1" applyAlignment="1">
      <alignment wrapText="1"/>
    </xf>
    <xf numFmtId="0" fontId="32" fillId="0" borderId="24" xfId="2" applyFont="1" applyBorder="1" applyAlignment="1">
      <alignment horizontal="left"/>
    </xf>
    <xf numFmtId="0" fontId="32" fillId="0" borderId="24" xfId="2" applyFont="1" applyBorder="1" applyAlignment="1">
      <alignment horizontal="center"/>
    </xf>
    <xf numFmtId="0" fontId="32" fillId="0" borderId="24" xfId="2" applyFont="1" applyBorder="1" applyAlignment="1">
      <alignment horizontal="center" wrapText="1"/>
    </xf>
    <xf numFmtId="3" fontId="32" fillId="0" borderId="25" xfId="2" applyNumberFormat="1" applyFont="1" applyBorder="1" applyAlignment="1" applyProtection="1">
      <alignment horizontal="center" wrapText="1"/>
    </xf>
    <xf numFmtId="0" fontId="27" fillId="0" borderId="0" xfId="1" applyFont="1" applyAlignment="1">
      <alignment vertical="center"/>
    </xf>
    <xf numFmtId="2" fontId="31" fillId="0" borderId="26" xfId="2" applyNumberFormat="1" applyFont="1" applyFill="1" applyBorder="1" applyAlignment="1" applyProtection="1">
      <alignment horizontal="left"/>
      <protection locked="0"/>
    </xf>
    <xf numFmtId="49" fontId="31" fillId="0" borderId="26" xfId="2" applyNumberFormat="1" applyFont="1" applyFill="1" applyBorder="1" applyAlignment="1" applyProtection="1">
      <alignment horizontal="center"/>
      <protection locked="0"/>
    </xf>
    <xf numFmtId="0" fontId="31" fillId="0" borderId="27" xfId="2" applyFont="1" applyFill="1" applyBorder="1" applyAlignment="1" applyProtection="1">
      <protection locked="0"/>
    </xf>
    <xf numFmtId="0" fontId="31" fillId="0" borderId="27" xfId="2" applyFont="1" applyFill="1" applyBorder="1" applyAlignment="1" applyProtection="1">
      <alignment horizontal="right"/>
      <protection locked="0"/>
    </xf>
    <xf numFmtId="49" fontId="31" fillId="0" borderId="27" xfId="2" applyNumberFormat="1" applyFont="1" applyFill="1" applyBorder="1" applyAlignment="1" applyProtection="1">
      <alignment horizontal="center"/>
      <protection locked="0"/>
    </xf>
    <xf numFmtId="2" fontId="31" fillId="0" borderId="27" xfId="2" applyNumberFormat="1" applyFont="1" applyFill="1" applyBorder="1" applyAlignment="1" applyProtection="1">
      <alignment horizontal="left"/>
      <protection locked="0"/>
    </xf>
    <xf numFmtId="4" fontId="31" fillId="0" borderId="27" xfId="4" applyNumberFormat="1" applyFont="1" applyFill="1" applyBorder="1" applyAlignment="1" applyProtection="1">
      <alignment horizontal="right"/>
      <protection locked="0"/>
    </xf>
    <xf numFmtId="49" fontId="31" fillId="0" borderId="28" xfId="4" applyNumberFormat="1" applyFont="1" applyFill="1" applyBorder="1" applyAlignment="1" applyProtection="1">
      <alignment horizontal="left"/>
      <protection locked="0"/>
    </xf>
    <xf numFmtId="0" fontId="27" fillId="0" borderId="0" xfId="1" applyFont="1"/>
    <xf numFmtId="0" fontId="20" fillId="0" borderId="29" xfId="2" applyFont="1" applyBorder="1"/>
    <xf numFmtId="0" fontId="33" fillId="0" borderId="29" xfId="2" applyFont="1" applyBorder="1" applyAlignment="1"/>
    <xf numFmtId="0" fontId="33" fillId="0" borderId="29" xfId="2" applyFont="1" applyBorder="1"/>
    <xf numFmtId="3" fontId="34" fillId="0" borderId="30" xfId="2" applyNumberFormat="1" applyFont="1" applyBorder="1"/>
    <xf numFmtId="0" fontId="31" fillId="0" borderId="0" xfId="1" applyFont="1" applyFill="1"/>
    <xf numFmtId="0" fontId="32" fillId="0" borderId="0" xfId="1" applyFont="1" applyFill="1" applyAlignment="1">
      <alignment horizontal="right"/>
    </xf>
    <xf numFmtId="0" fontId="26" fillId="0" borderId="0" xfId="1" applyFont="1" applyAlignment="1">
      <alignment horizontal="right"/>
    </xf>
    <xf numFmtId="0" fontId="20" fillId="0" borderId="31" xfId="2" applyFont="1" applyBorder="1"/>
    <xf numFmtId="0" fontId="27" fillId="0" borderId="9" xfId="1" applyFont="1" applyFill="1" applyBorder="1"/>
    <xf numFmtId="0" fontId="27" fillId="0" borderId="33" xfId="1" applyFont="1" applyFill="1" applyBorder="1"/>
    <xf numFmtId="0" fontId="27" fillId="0" borderId="34" xfId="1" applyFont="1" applyFill="1" applyBorder="1"/>
    <xf numFmtId="0" fontId="7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0" borderId="0" xfId="0" applyFont="1" applyAlignment="1"/>
    <xf numFmtId="0" fontId="6" fillId="0" borderId="0" xfId="0" applyFont="1" applyAlignment="1"/>
    <xf numFmtId="49" fontId="28" fillId="0" borderId="17" xfId="1" applyNumberFormat="1" applyFont="1" applyFill="1" applyBorder="1" applyAlignment="1">
      <alignment horizontal="left" vertical="center"/>
    </xf>
    <xf numFmtId="49" fontId="28" fillId="0" borderId="32" xfId="1" applyNumberFormat="1" applyFont="1" applyFill="1" applyBorder="1" applyAlignment="1">
      <alignment horizontal="left" vertical="center"/>
    </xf>
  </cellXfs>
  <cellStyles count="5">
    <cellStyle name="Komma 2" xfId="4"/>
    <cellStyle name="Standard" xfId="0" builtinId="0"/>
    <cellStyle name="Standard 2" xfId="2"/>
    <cellStyle name="Standard 5" xfId="1"/>
    <cellStyle name="Standard_Auszug_aus_KantonalerGliederung_Anlagespiegel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95974" cy="10020300"/>
    <xdr:sp macro="" textlink="">
      <xdr:nvSpPr>
        <xdr:cNvPr id="2" name="Textfeld 1"/>
        <xdr:cNvSpPr txBox="1"/>
      </xdr:nvSpPr>
      <xdr:spPr>
        <a:xfrm>
          <a:off x="0" y="0"/>
          <a:ext cx="5895974" cy="100203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b="1" i="1" baseline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Amt für Gemeinden</a:t>
          </a:r>
        </a:p>
        <a:p>
          <a:endParaRPr lang="de-CH" sz="1100" b="1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1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Übernahmebilanz / Übernahmeprotokoll: </a:t>
          </a:r>
          <a:r>
            <a:rPr lang="de-CH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Erläuterungen zur Erstellung</a:t>
          </a:r>
          <a:r>
            <a:rPr lang="de-CH" sz="11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endParaRPr lang="de-CH" sz="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Grundsätzliches</a:t>
          </a:r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 Umgliederung der Bilanz hat anlässlich der ersten Eröffnungsbilanz nach HRM2 rückwirkend per 1.1.2022 zu erfolgen. Dafür ist eine </a:t>
          </a:r>
          <a:r>
            <a:rPr lang="de-CH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Übernahmebilanz zum Buchwert </a:t>
          </a:r>
          <a:r>
            <a:rPr lang="de-CH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mit Protokoll</a:t>
          </a:r>
          <a:r>
            <a:rPr lang="de-CH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zu erstellen. Diese Dokumentation ist als Unterlage für das Prüfungsorgan (RPK, Revisionsstelle) zur Vornahme ihrer Prüfungshandlungen verwendbar.</a:t>
          </a:r>
          <a:endParaRPr lang="de-CH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Vorgehen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1) Mit der Bilanzübernahme werden die Aktiven und Passiven aus der Schlussbilanz 2021 zu Buchwerten auf die HRM2-Konti umgegliedert. Dabei gilt es allfällige Umwidmungen zwischen FV und VV, Umbuchungen zwischen FK und EK 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oder Neuzordnungen in andere Bilanzgruppen 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zu dokumentieren und nachzuweisen.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2) Um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die Umgliederung vornzunehmen, kann die 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HRM1-Schlussbilanz per 31.12.2021 ggf. aus dem IT-System in ein Excel exportiert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werden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. Das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AGEM empfiehlt alternativ, das vorliegende Hilfsformular  "Übernahmebilanz" (Register 1) und "Protokoll Umgliederung" (Register 2) zu verwenden.</a:t>
          </a:r>
        </a:p>
        <a:p>
          <a:endParaRPr lang="de-CH" sz="7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3) Diese einmalige Umgliederung anlässlich der Übernahme per 01.01.2022 hat nicht über die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Investitionsrechnung zu erfolgen, sondern direkt innerhalb der Bilanz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4) Bei der Umgliederung sind die Buchwerte der Schlussbilanz per 31.12.2021 in unveränderter Höhe zu übernehmen.</a:t>
          </a:r>
        </a:p>
        <a:p>
          <a:endParaRPr lang="de-CH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5) Die Neubewertung</a:t>
          </a:r>
          <a:r>
            <a:rPr lang="de-CH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des </a:t>
          </a:r>
          <a:r>
            <a:rPr lang="de-CH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Finanzvermögens (Liegenschaften) ist in einem </a:t>
          </a:r>
          <a:r>
            <a:rPr lang="de-CH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Schritt </a:t>
          </a:r>
          <a:r>
            <a:rPr lang="de-CH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(nach der Einführungsinstruktion 3 des AGEM im Frühling 2022) vorzunehmen und separat zu deklarieren.</a:t>
          </a:r>
        </a:p>
        <a:p>
          <a:r>
            <a:rPr lang="de-CH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Optional kann die Bilanzumgliederung auch gleichzeitig mit der Neubewertung des Finanzvermögens mit dem vorliegenden Verfahren erfolgen.</a:t>
          </a:r>
        </a:p>
        <a:p>
          <a:r>
            <a:rPr lang="de-CH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CH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0">
              <a:latin typeface="Arial" panose="020B0604020202020204" pitchFamily="34" charset="0"/>
              <a:cs typeface="Arial" panose="020B0604020202020204" pitchFamily="34" charset="0"/>
            </a:rPr>
            <a:t>6)</a:t>
          </a:r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 b="0">
              <a:latin typeface="Arial" panose="020B0604020202020204" pitchFamily="34" charset="0"/>
              <a:cs typeface="Arial" panose="020B0604020202020204" pitchFamily="34" charset="0"/>
            </a:rPr>
            <a:t>Umgliederungen von Finanz- und Verwaltungsvermögen sind im Anhang 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zur ersten Jahresrechnung offenzulegen (Formular siehe Register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5 "Anhang JR Umgliederung VV-FV").  </a:t>
          </a:r>
        </a:p>
        <a:p>
          <a:endParaRPr lang="de-CH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7) Alle Bilanzumgliederungen sind vom zuständigen Prüfungsorgan vorgängig zu validieren Die 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Rechnungsprüfungskommissionen / Revisionsstellen werden dazu vom AGEM gesondert instruiert.</a:t>
          </a:r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Erläuterungen zu den nachfolgenden</a:t>
          </a:r>
          <a:r>
            <a:rPr lang="de-CH" sz="1000" b="1" baseline="0">
              <a:latin typeface="Arial" panose="020B0604020202020204" pitchFamily="34" charset="0"/>
              <a:cs typeface="Arial" panose="020B0604020202020204" pitchFamily="34" charset="0"/>
            </a:rPr>
            <a:t> Registern</a:t>
          </a:r>
        </a:p>
        <a:p>
          <a:endParaRPr lang="de-CH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 baseline="0">
              <a:latin typeface="Arial" panose="020B0604020202020204" pitchFamily="34" charset="0"/>
              <a:cs typeface="Arial" panose="020B0604020202020204" pitchFamily="34" charset="0"/>
            </a:rPr>
            <a:t>1) Übernahmebilanz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Sämtliche Bilanzkonti nach HRM1 sind einzeln in die neue Konto-Struktur nach HRM2 umzugliedern. </a:t>
          </a:r>
          <a:r>
            <a:rPr lang="de-CH" sz="10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Massgebend für die Reihenfolge der Konti ist die Struktur nach HRM2.</a:t>
          </a:r>
          <a:endParaRPr lang="de-CH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NICHT-1:1-Beziehungen sind über die Spalte "Erl. zu Pos." ersichtlich zu deklarieren. Dieses Formular ist von der Finanzverwaltung und dem Prüfungsorgan zu unterzeichnen.</a:t>
          </a:r>
        </a:p>
        <a:p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="1" baseline="0">
              <a:latin typeface="Arial" panose="020B0604020202020204" pitchFamily="34" charset="0"/>
              <a:cs typeface="Arial" panose="020B0604020202020204" pitchFamily="34" charset="0"/>
            </a:rPr>
            <a:t>2) Protokoll Umgliederung </a:t>
          </a:r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(Erläuterungen / Nachweise und Details)</a:t>
          </a:r>
        </a:p>
        <a:p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Hier sind in Ergänzung zum Register 1 "Übernahmebilanz" die Umgliederungen einerseits vom VV ins FV (oder umgekehrt) und </a:t>
          </a:r>
          <a:r>
            <a:rPr lang="de-CH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andererseits vom FK ins EK (oder umgekehrt) nachzuweisen und mit Begründung zu protokolieren. Zudem können hier auch andere nicht auf Anhieb ersichtliche Umgliederungen deklariert werden (z.B. Neuzuordnung Bilanzgruppe). Wichtig </a:t>
          </a:r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ist, dass mit der Spalte "Erläuterung zu Pos." eine Verbindung zur Rubrik in der Übernahmebilanz hergeleitet wird.</a:t>
          </a:r>
        </a:p>
        <a:p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Das Protokoll ist ebenfalls von der Finanzverwaltung und dem Prüfungsorgan zu unterzeichnen.</a:t>
          </a:r>
        </a:p>
        <a:p>
          <a:endParaRPr lang="de-CH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 baseline="0">
              <a:latin typeface="Arial" panose="020B0604020202020204" pitchFamily="34" charset="0"/>
              <a:cs typeface="Arial" panose="020B0604020202020204" pitchFamily="34" charset="0"/>
            </a:rPr>
            <a:t>3) und 4) Muster Übernahmebilanz / Muster Protokoll Umgliederung</a:t>
          </a:r>
        </a:p>
        <a:p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Zeigen je Beispiele einer Einwohnergemeinde.</a:t>
          </a:r>
        </a:p>
        <a:p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5) Anhang zur Jahresrechnung Umgliederung VV-FV</a:t>
          </a:r>
        </a:p>
        <a:p>
          <a:r>
            <a:rPr lang="de-CH" sz="1000" b="0">
              <a:latin typeface="Arial" panose="020B0604020202020204" pitchFamily="34" charset="0"/>
              <a:cs typeface="Arial" panose="020B0604020202020204" pitchFamily="34" charset="0"/>
            </a:rPr>
            <a:t>Im </a:t>
          </a:r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Anhang zur ersten Jahresrechnung sind alle Umwidmungen vom VV ins FV oder umgekehrt offenzulegen. Sie werden im separten Anhang A0 anlässlich der Beschlussfassung zur Jahresrechnung 2022 der Gemeindeversammlung vorgelegt.</a:t>
          </a:r>
        </a:p>
        <a:p>
          <a:endParaRPr lang="de-CH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6) Muster Anhang zur Jahresrechnung: </a:t>
          </a:r>
          <a:r>
            <a:rPr lang="de-CH" sz="1000" b="0">
              <a:latin typeface="Arial" panose="020B0604020202020204" pitchFamily="34" charset="0"/>
              <a:cs typeface="Arial" panose="020B0604020202020204" pitchFamily="34" charset="0"/>
            </a:rPr>
            <a:t>Beispiel zu Register 5.</a:t>
          </a:r>
        </a:p>
        <a:p>
          <a:endParaRPr lang="de-CH" sz="1000"/>
        </a:p>
        <a:p>
          <a:r>
            <a:rPr lang="de-CH" sz="1000"/>
            <a:t>Bei Fragen:</a:t>
          </a:r>
          <a:r>
            <a:rPr lang="de-CH" sz="1000" baseline="0"/>
            <a:t> helpdesk-hrm2@vd.so.ch</a:t>
          </a:r>
          <a:endParaRPr lang="de-CH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dgemscw\AppData\Local\Microsoft\Windows\Temporary%20Internet%20Files\Content.Outlook\MYTOA13F\Users\lb.LAN\AppData\Local\Microsoft\Windows\Temporary%20Internet%20Files\Content.Outlook\QMBH6XSU\8907_Wettswil_Geldflussrechnung_1303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R_indirekte Methode"/>
      <sheetName val="Dateneingabe"/>
      <sheetName val="Geldflussrechnung"/>
      <sheetName val="Zuordnung der Sachgruppen"/>
      <sheetName val="Sachgruppen_1-4-stellig"/>
      <sheetName val="Bilanz"/>
      <sheetName val="ER"/>
      <sheetName val="IR"/>
    </sheetNames>
    <sheetDataSet>
      <sheetData sheetId="0"/>
      <sheetData sheetId="1">
        <row r="1">
          <cell r="E1" t="str">
            <v>BuchSaldo</v>
          </cell>
          <cell r="F1" t="str">
            <v>Anf.bestand</v>
          </cell>
        </row>
        <row r="2">
          <cell r="F2">
            <v>68466214.370000005</v>
          </cell>
        </row>
        <row r="3">
          <cell r="F3">
            <v>68466214.370000005</v>
          </cell>
        </row>
        <row r="4">
          <cell r="F4">
            <v>0</v>
          </cell>
        </row>
        <row r="23">
          <cell r="F23" t="str">
            <v>Anf.bestand</v>
          </cell>
        </row>
        <row r="24">
          <cell r="F24">
            <v>5478.4</v>
          </cell>
        </row>
        <row r="25">
          <cell r="F25">
            <v>6061980.6100000003</v>
          </cell>
        </row>
        <row r="26">
          <cell r="F26">
            <v>1341824.67</v>
          </cell>
        </row>
        <row r="27">
          <cell r="F27">
            <v>1785854.15</v>
          </cell>
        </row>
        <row r="28">
          <cell r="F28">
            <v>699162.54</v>
          </cell>
        </row>
        <row r="29">
          <cell r="F29">
            <v>484661.08</v>
          </cell>
        </row>
        <row r="31">
          <cell r="F31">
            <v>514529.45</v>
          </cell>
        </row>
        <row r="32">
          <cell r="F32">
            <v>5788.45</v>
          </cell>
        </row>
        <row r="33">
          <cell r="F33">
            <v>903.25</v>
          </cell>
        </row>
        <row r="34">
          <cell r="F34">
            <v>232420.9</v>
          </cell>
        </row>
        <row r="36">
          <cell r="F36">
            <v>14059.91</v>
          </cell>
        </row>
        <row r="37">
          <cell r="F37">
            <v>500000</v>
          </cell>
        </row>
        <row r="38">
          <cell r="F38">
            <v>332500</v>
          </cell>
        </row>
        <row r="39">
          <cell r="F39">
            <v>100000</v>
          </cell>
        </row>
        <row r="40">
          <cell r="F40">
            <v>20057155</v>
          </cell>
        </row>
        <row r="41">
          <cell r="F41">
            <v>2873000</v>
          </cell>
        </row>
        <row r="43">
          <cell r="F43">
            <v>824181.95</v>
          </cell>
        </row>
        <row r="44">
          <cell r="F44">
            <v>2139228.61</v>
          </cell>
        </row>
        <row r="45">
          <cell r="F45">
            <v>244069.19</v>
          </cell>
        </row>
        <row r="46">
          <cell r="F46">
            <v>19443161.890000001</v>
          </cell>
        </row>
        <row r="47">
          <cell r="F47">
            <v>4373155.58</v>
          </cell>
        </row>
        <row r="48">
          <cell r="F48">
            <v>170135.53</v>
          </cell>
        </row>
        <row r="49">
          <cell r="F49">
            <v>206002.09</v>
          </cell>
        </row>
        <row r="50">
          <cell r="F50">
            <v>220.86</v>
          </cell>
        </row>
        <row r="51">
          <cell r="F51">
            <v>4525.6400000000003</v>
          </cell>
        </row>
        <row r="52">
          <cell r="F52">
            <v>14625</v>
          </cell>
        </row>
        <row r="53">
          <cell r="F53">
            <v>5120884.8099999996</v>
          </cell>
        </row>
        <row r="54">
          <cell r="F54">
            <v>916704.81</v>
          </cell>
        </row>
        <row r="56">
          <cell r="F56">
            <v>2590266.9500000002</v>
          </cell>
        </row>
        <row r="57">
          <cell r="F57">
            <v>2029120.83</v>
          </cell>
        </row>
        <row r="58">
          <cell r="F58">
            <v>2668.55</v>
          </cell>
        </row>
        <row r="59">
          <cell r="F59">
            <v>13331.45</v>
          </cell>
        </row>
        <row r="60">
          <cell r="F60">
            <v>2242499.9</v>
          </cell>
        </row>
        <row r="61">
          <cell r="F61">
            <v>2100</v>
          </cell>
        </row>
        <row r="62">
          <cell r="F62">
            <v>50</v>
          </cell>
        </row>
        <row r="63">
          <cell r="F63">
            <v>18280</v>
          </cell>
        </row>
        <row r="64">
          <cell r="F64">
            <v>103705.45</v>
          </cell>
        </row>
        <row r="65">
          <cell r="F65">
            <v>9428.35</v>
          </cell>
        </row>
        <row r="67">
          <cell r="F67">
            <v>200000</v>
          </cell>
        </row>
        <row r="68">
          <cell r="F68">
            <v>516900</v>
          </cell>
        </row>
        <row r="70">
          <cell r="F70">
            <v>867000</v>
          </cell>
        </row>
        <row r="71">
          <cell r="F71">
            <v>6000000</v>
          </cell>
        </row>
        <row r="72">
          <cell r="F72">
            <v>8316565.0099999998</v>
          </cell>
        </row>
        <row r="73">
          <cell r="F73">
            <v>190000</v>
          </cell>
        </row>
        <row r="74">
          <cell r="F74">
            <v>429682.5</v>
          </cell>
        </row>
        <row r="75">
          <cell r="F75">
            <v>2137530.61</v>
          </cell>
        </row>
        <row r="76">
          <cell r="F76">
            <v>6046.3</v>
          </cell>
        </row>
        <row r="77">
          <cell r="F77">
            <v>300955.7</v>
          </cell>
        </row>
        <row r="78">
          <cell r="F78">
            <v>12781290.949999999</v>
          </cell>
        </row>
        <row r="79">
          <cell r="F79">
            <v>6176682.4000000004</v>
          </cell>
        </row>
        <row r="80">
          <cell r="F80">
            <v>23532109.420000002</v>
          </cell>
        </row>
      </sheetData>
      <sheetData sheetId="2">
        <row r="6">
          <cell r="H6">
            <v>1435655.4299999997</v>
          </cell>
        </row>
      </sheetData>
      <sheetData sheetId="3"/>
      <sheetData sheetId="4">
        <row r="3">
          <cell r="A3" t="str">
            <v>SG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"/>
  <sheetViews>
    <sheetView tabSelected="1" workbookViewId="0">
      <selection activeCell="A62" sqref="A62"/>
    </sheetView>
  </sheetViews>
  <sheetFormatPr baseColWidth="10" defaultRowHeight="12.75"/>
  <cols>
    <col min="1" max="4" width="11" style="25"/>
    <col min="5" max="6" width="11" style="25" customWidth="1"/>
    <col min="7" max="16384" width="11" style="25"/>
  </cols>
  <sheetData>
    <row r="3" ht="12.75" customHeight="1"/>
  </sheetData>
  <sheetProtection selectLockedCells="1" selectUnlockedCells="1"/>
  <pageMargins left="0.78740157480314965" right="0.59055118110236227" top="0.78740157480314965" bottom="0.39370078740157483" header="0.51181102362204722" footer="0.51181102362204722"/>
  <pageSetup paperSize="9" fitToWidth="0" orientation="portrait" r:id="rId1"/>
  <headerFooter scaleWithDoc="0">
    <oddHeader>&amp;R&amp;G</oddHeader>
    <oddFooter>&amp;L&amp;"Arial,Standard"&amp;8&amp;F/&amp;A&amp;R&amp;"Arial,Standard"&amp;9&amp;P /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selection activeCell="L15" sqref="L15"/>
    </sheetView>
  </sheetViews>
  <sheetFormatPr baseColWidth="10" defaultRowHeight="12.75"/>
  <cols>
    <col min="1" max="1" width="7" style="25" customWidth="1"/>
    <col min="2" max="2" width="11.375" style="25" customWidth="1"/>
    <col min="3" max="3" width="8" style="25" customWidth="1"/>
    <col min="4" max="4" width="11" style="25"/>
    <col min="5" max="5" width="21.875" style="25" customWidth="1"/>
    <col min="6" max="7" width="12.625" style="25" customWidth="1"/>
    <col min="8" max="8" width="3.5" style="28" customWidth="1"/>
    <col min="9" max="16384" width="11" style="25"/>
  </cols>
  <sheetData>
    <row r="1" spans="1:8" ht="14.25">
      <c r="A1" s="26" t="s">
        <v>188</v>
      </c>
      <c r="B1" s="26"/>
      <c r="C1" s="26"/>
      <c r="D1" s="163" t="s">
        <v>190</v>
      </c>
      <c r="E1" s="27"/>
    </row>
    <row r="3" spans="1:8" ht="15">
      <c r="A3" s="1" t="s">
        <v>185</v>
      </c>
      <c r="B3" s="1"/>
      <c r="C3" s="1"/>
      <c r="F3" s="217" t="s">
        <v>189</v>
      </c>
      <c r="G3" s="218"/>
      <c r="H3" s="25"/>
    </row>
    <row r="4" spans="1:8" ht="9" customHeight="1">
      <c r="C4" s="29"/>
      <c r="D4" s="29"/>
      <c r="E4" s="29"/>
      <c r="F4" s="29"/>
      <c r="G4" s="29"/>
      <c r="H4" s="30"/>
    </row>
    <row r="5" spans="1:8" ht="25.5" customHeight="1">
      <c r="A5" s="31" t="s">
        <v>64</v>
      </c>
      <c r="B5" s="32"/>
      <c r="C5" s="31" t="s">
        <v>65</v>
      </c>
      <c r="D5" s="33"/>
      <c r="E5" s="33"/>
      <c r="F5" s="34"/>
      <c r="G5" s="34"/>
      <c r="H5" s="35"/>
    </row>
    <row r="6" spans="1:8">
      <c r="A6" s="36" t="s">
        <v>47</v>
      </c>
      <c r="B6" s="37" t="s">
        <v>1</v>
      </c>
      <c r="C6" s="38" t="s">
        <v>66</v>
      </c>
      <c r="D6" s="39"/>
      <c r="E6" s="39"/>
      <c r="F6" s="37" t="s">
        <v>2</v>
      </c>
      <c r="G6" s="40" t="s">
        <v>37</v>
      </c>
      <c r="H6" s="41" t="s">
        <v>48</v>
      </c>
    </row>
    <row r="7" spans="1:8">
      <c r="A7" s="42" t="s">
        <v>49</v>
      </c>
      <c r="B7" s="43" t="s">
        <v>191</v>
      </c>
      <c r="C7" s="44" t="s">
        <v>51</v>
      </c>
      <c r="D7" s="45" t="s">
        <v>52</v>
      </c>
      <c r="E7" s="46"/>
      <c r="F7" s="43" t="s">
        <v>192</v>
      </c>
      <c r="G7" s="47" t="s">
        <v>39</v>
      </c>
      <c r="H7" s="48" t="s">
        <v>54</v>
      </c>
    </row>
    <row r="8" spans="1:8" ht="9.75" customHeight="1">
      <c r="A8" s="49"/>
      <c r="B8" s="50"/>
      <c r="C8" s="49"/>
      <c r="D8" s="23"/>
      <c r="E8" s="23"/>
      <c r="F8" s="51"/>
      <c r="G8" s="51"/>
      <c r="H8" s="52"/>
    </row>
    <row r="9" spans="1:8" ht="15" customHeight="1">
      <c r="A9" s="53">
        <v>1</v>
      </c>
      <c r="B9" s="54"/>
      <c r="C9" s="53">
        <v>1</v>
      </c>
      <c r="D9" s="55" t="s">
        <v>3</v>
      </c>
      <c r="E9" s="56"/>
      <c r="F9" s="57"/>
      <c r="G9" s="57"/>
      <c r="H9" s="58"/>
    </row>
    <row r="10" spans="1:8" ht="15" customHeight="1">
      <c r="A10" s="59">
        <v>10</v>
      </c>
      <c r="B10" s="60" t="s">
        <v>55</v>
      </c>
      <c r="C10" s="59">
        <v>10</v>
      </c>
      <c r="D10" s="38" t="s">
        <v>4</v>
      </c>
      <c r="E10" s="39"/>
      <c r="F10" s="60"/>
      <c r="G10" s="60"/>
      <c r="H10" s="52"/>
    </row>
    <row r="11" spans="1:8" ht="15" customHeight="1">
      <c r="A11" s="61"/>
      <c r="B11" s="62">
        <f>+SUM(B12:B18)</f>
        <v>0</v>
      </c>
      <c r="C11" s="63">
        <v>100</v>
      </c>
      <c r="D11" s="64" t="s">
        <v>56</v>
      </c>
      <c r="E11" s="65"/>
      <c r="F11" s="62">
        <f>+SUM(F12:F18)</f>
        <v>0</v>
      </c>
      <c r="G11" s="62">
        <f>+SUM(G12:G18)</f>
        <v>0</v>
      </c>
      <c r="H11" s="52"/>
    </row>
    <row r="12" spans="1:8" ht="15" customHeight="1">
      <c r="A12" s="66"/>
      <c r="B12" s="67"/>
      <c r="C12" s="66"/>
      <c r="D12" s="68"/>
      <c r="E12" s="69"/>
      <c r="F12" s="67"/>
      <c r="G12" s="67">
        <f>+F12-B12</f>
        <v>0</v>
      </c>
      <c r="H12" s="52"/>
    </row>
    <row r="13" spans="1:8" ht="15" customHeight="1">
      <c r="A13" s="66"/>
      <c r="B13" s="67"/>
      <c r="C13" s="66"/>
      <c r="D13" s="68"/>
      <c r="E13" s="69"/>
      <c r="F13" s="67"/>
      <c r="G13" s="67">
        <f t="shared" ref="G13:G44" si="0">+F13-B13</f>
        <v>0</v>
      </c>
      <c r="H13" s="52"/>
    </row>
    <row r="14" spans="1:8" ht="15" customHeight="1">
      <c r="A14" s="66"/>
      <c r="B14" s="67"/>
      <c r="C14" s="66"/>
      <c r="D14" s="68"/>
      <c r="E14" s="69"/>
      <c r="F14" s="67"/>
      <c r="G14" s="67">
        <f t="shared" si="0"/>
        <v>0</v>
      </c>
      <c r="H14" s="52"/>
    </row>
    <row r="15" spans="1:8" ht="15" customHeight="1">
      <c r="A15" s="66"/>
      <c r="B15" s="67"/>
      <c r="C15" s="66"/>
      <c r="D15" s="68"/>
      <c r="E15" s="69"/>
      <c r="F15" s="67"/>
      <c r="G15" s="67">
        <f t="shared" si="0"/>
        <v>0</v>
      </c>
      <c r="H15" s="52"/>
    </row>
    <row r="16" spans="1:8" ht="15" customHeight="1">
      <c r="A16" s="66"/>
      <c r="B16" s="67"/>
      <c r="C16" s="66"/>
      <c r="D16" s="68"/>
      <c r="E16" s="69"/>
      <c r="F16" s="67"/>
      <c r="G16" s="67">
        <f t="shared" si="0"/>
        <v>0</v>
      </c>
      <c r="H16" s="52"/>
    </row>
    <row r="17" spans="1:8" ht="15" customHeight="1">
      <c r="A17" s="66"/>
      <c r="B17" s="67"/>
      <c r="C17" s="66"/>
      <c r="D17" s="68"/>
      <c r="E17" s="69"/>
      <c r="F17" s="67"/>
      <c r="G17" s="67">
        <f t="shared" si="0"/>
        <v>0</v>
      </c>
      <c r="H17" s="52"/>
    </row>
    <row r="18" spans="1:8" ht="15" customHeight="1">
      <c r="A18" s="66"/>
      <c r="B18" s="67"/>
      <c r="C18" s="66"/>
      <c r="D18" s="68"/>
      <c r="E18" s="69"/>
      <c r="F18" s="67"/>
      <c r="G18" s="67">
        <f t="shared" si="0"/>
        <v>0</v>
      </c>
      <c r="H18" s="52"/>
    </row>
    <row r="19" spans="1:8" ht="15" customHeight="1">
      <c r="A19" s="61"/>
      <c r="B19" s="62">
        <f>+SUM(B20:B34)</f>
        <v>0</v>
      </c>
      <c r="C19" s="63">
        <v>101</v>
      </c>
      <c r="D19" s="64" t="s">
        <v>5</v>
      </c>
      <c r="E19" s="65"/>
      <c r="F19" s="62">
        <f>+SUM(F20:F34)</f>
        <v>0</v>
      </c>
      <c r="G19" s="62">
        <f>+SUM(G20:G34)</f>
        <v>0</v>
      </c>
      <c r="H19" s="52"/>
    </row>
    <row r="20" spans="1:8" ht="15" customHeight="1">
      <c r="A20" s="66"/>
      <c r="B20" s="67"/>
      <c r="C20" s="66"/>
      <c r="D20" s="68"/>
      <c r="E20" s="69"/>
      <c r="F20" s="67"/>
      <c r="G20" s="67">
        <f t="shared" si="0"/>
        <v>0</v>
      </c>
      <c r="H20" s="52"/>
    </row>
    <row r="21" spans="1:8" ht="15" customHeight="1">
      <c r="A21" s="66"/>
      <c r="B21" s="67"/>
      <c r="C21" s="66"/>
      <c r="D21" s="68"/>
      <c r="E21" s="69"/>
      <c r="F21" s="67"/>
      <c r="G21" s="67">
        <f t="shared" si="0"/>
        <v>0</v>
      </c>
      <c r="H21" s="52"/>
    </row>
    <row r="22" spans="1:8" ht="15" customHeight="1">
      <c r="A22" s="66"/>
      <c r="B22" s="67"/>
      <c r="C22" s="66"/>
      <c r="D22" s="68"/>
      <c r="E22" s="69"/>
      <c r="F22" s="67"/>
      <c r="G22" s="67">
        <f t="shared" si="0"/>
        <v>0</v>
      </c>
      <c r="H22" s="52"/>
    </row>
    <row r="23" spans="1:8" ht="15" customHeight="1">
      <c r="A23" s="66"/>
      <c r="B23" s="67"/>
      <c r="C23" s="66"/>
      <c r="D23" s="68"/>
      <c r="E23" s="69"/>
      <c r="F23" s="67"/>
      <c r="G23" s="67">
        <f t="shared" si="0"/>
        <v>0</v>
      </c>
      <c r="H23" s="52"/>
    </row>
    <row r="24" spans="1:8" ht="15" customHeight="1">
      <c r="A24" s="66"/>
      <c r="B24" s="67"/>
      <c r="C24" s="66"/>
      <c r="D24" s="68"/>
      <c r="E24" s="69"/>
      <c r="F24" s="67"/>
      <c r="G24" s="67">
        <f t="shared" si="0"/>
        <v>0</v>
      </c>
      <c r="H24" s="52"/>
    </row>
    <row r="25" spans="1:8" ht="15" customHeight="1">
      <c r="A25" s="66"/>
      <c r="B25" s="67"/>
      <c r="C25" s="66"/>
      <c r="D25" s="68"/>
      <c r="E25" s="69"/>
      <c r="F25" s="67"/>
      <c r="G25" s="67">
        <f t="shared" si="0"/>
        <v>0</v>
      </c>
      <c r="H25" s="52"/>
    </row>
    <row r="26" spans="1:8" ht="15" customHeight="1">
      <c r="A26" s="66"/>
      <c r="B26" s="67"/>
      <c r="C26" s="66"/>
      <c r="D26" s="68"/>
      <c r="E26" s="69"/>
      <c r="F26" s="67"/>
      <c r="G26" s="67">
        <f t="shared" si="0"/>
        <v>0</v>
      </c>
      <c r="H26" s="52"/>
    </row>
    <row r="27" spans="1:8" ht="15" customHeight="1">
      <c r="A27" s="66"/>
      <c r="B27" s="67"/>
      <c r="C27" s="66"/>
      <c r="D27" s="68"/>
      <c r="E27" s="69"/>
      <c r="F27" s="67"/>
      <c r="G27" s="67">
        <f t="shared" si="0"/>
        <v>0</v>
      </c>
      <c r="H27" s="52"/>
    </row>
    <row r="28" spans="1:8" ht="15" customHeight="1">
      <c r="A28" s="66"/>
      <c r="B28" s="67"/>
      <c r="C28" s="66"/>
      <c r="D28" s="68"/>
      <c r="E28" s="69"/>
      <c r="F28" s="67"/>
      <c r="G28" s="67">
        <f t="shared" si="0"/>
        <v>0</v>
      </c>
      <c r="H28" s="52"/>
    </row>
    <row r="29" spans="1:8" ht="15" customHeight="1">
      <c r="A29" s="66"/>
      <c r="B29" s="67"/>
      <c r="C29" s="66"/>
      <c r="D29" s="68"/>
      <c r="E29" s="69"/>
      <c r="F29" s="67"/>
      <c r="G29" s="67">
        <f t="shared" si="0"/>
        <v>0</v>
      </c>
      <c r="H29" s="52"/>
    </row>
    <row r="30" spans="1:8" ht="15" customHeight="1">
      <c r="A30" s="66"/>
      <c r="B30" s="67"/>
      <c r="C30" s="66"/>
      <c r="D30" s="68"/>
      <c r="E30" s="69"/>
      <c r="F30" s="67"/>
      <c r="G30" s="67">
        <f t="shared" si="0"/>
        <v>0</v>
      </c>
      <c r="H30" s="52"/>
    </row>
    <row r="31" spans="1:8" ht="15" customHeight="1">
      <c r="A31" s="66"/>
      <c r="B31" s="67"/>
      <c r="C31" s="66"/>
      <c r="D31" s="68"/>
      <c r="E31" s="69"/>
      <c r="F31" s="67"/>
      <c r="G31" s="67">
        <f t="shared" si="0"/>
        <v>0</v>
      </c>
      <c r="H31" s="52"/>
    </row>
    <row r="32" spans="1:8" ht="15" customHeight="1">
      <c r="A32" s="66"/>
      <c r="B32" s="67"/>
      <c r="C32" s="66"/>
      <c r="D32" s="68"/>
      <c r="E32" s="69"/>
      <c r="F32" s="67"/>
      <c r="G32" s="67">
        <f t="shared" si="0"/>
        <v>0</v>
      </c>
      <c r="H32" s="52"/>
    </row>
    <row r="33" spans="1:8" ht="15" customHeight="1">
      <c r="A33" s="66"/>
      <c r="B33" s="67"/>
      <c r="C33" s="66"/>
      <c r="D33" s="68"/>
      <c r="E33" s="69"/>
      <c r="F33" s="67"/>
      <c r="G33" s="67">
        <f t="shared" si="0"/>
        <v>0</v>
      </c>
      <c r="H33" s="52"/>
    </row>
    <row r="34" spans="1:8" ht="15" customHeight="1">
      <c r="A34" s="66"/>
      <c r="B34" s="67"/>
      <c r="C34" s="66"/>
      <c r="D34" s="68"/>
      <c r="E34" s="69"/>
      <c r="F34" s="67"/>
      <c r="G34" s="67">
        <f t="shared" si="0"/>
        <v>0</v>
      </c>
      <c r="H34" s="52"/>
    </row>
    <row r="35" spans="1:8" ht="15" customHeight="1">
      <c r="A35" s="61"/>
      <c r="B35" s="62">
        <f>SUM(B36:B40)</f>
        <v>0</v>
      </c>
      <c r="C35" s="63">
        <v>102</v>
      </c>
      <c r="D35" s="64" t="s">
        <v>6</v>
      </c>
      <c r="E35" s="65"/>
      <c r="F35" s="62">
        <f>+SUM(F36:F40)</f>
        <v>0</v>
      </c>
      <c r="G35" s="62">
        <f>+SUM(G36:G40)</f>
        <v>0</v>
      </c>
      <c r="H35" s="52"/>
    </row>
    <row r="36" spans="1:8" ht="15" customHeight="1">
      <c r="A36" s="66"/>
      <c r="B36" s="70"/>
      <c r="C36" s="71"/>
      <c r="D36" s="68"/>
      <c r="E36" s="65"/>
      <c r="F36" s="70"/>
      <c r="G36" s="67">
        <f t="shared" si="0"/>
        <v>0</v>
      </c>
      <c r="H36" s="58"/>
    </row>
    <row r="37" spans="1:8" ht="15" customHeight="1">
      <c r="A37" s="66"/>
      <c r="B37" s="70"/>
      <c r="C37" s="71"/>
      <c r="D37" s="68"/>
      <c r="E37" s="65"/>
      <c r="F37" s="70"/>
      <c r="G37" s="67">
        <f t="shared" si="0"/>
        <v>0</v>
      </c>
      <c r="H37" s="58"/>
    </row>
    <row r="38" spans="1:8" ht="15" customHeight="1">
      <c r="A38" s="66"/>
      <c r="B38" s="70"/>
      <c r="C38" s="71"/>
      <c r="D38" s="68"/>
      <c r="E38" s="65"/>
      <c r="F38" s="70"/>
      <c r="G38" s="67">
        <f t="shared" si="0"/>
        <v>0</v>
      </c>
      <c r="H38" s="58"/>
    </row>
    <row r="39" spans="1:8" ht="15" customHeight="1">
      <c r="A39" s="66"/>
      <c r="B39" s="70"/>
      <c r="C39" s="72"/>
      <c r="D39" s="73"/>
      <c r="E39" s="69"/>
      <c r="F39" s="70"/>
      <c r="G39" s="67">
        <f t="shared" si="0"/>
        <v>0</v>
      </c>
      <c r="H39" s="58"/>
    </row>
    <row r="40" spans="1:8" ht="15" customHeight="1">
      <c r="A40" s="66"/>
      <c r="B40" s="70"/>
      <c r="C40" s="72"/>
      <c r="D40" s="68"/>
      <c r="E40" s="69"/>
      <c r="F40" s="70"/>
      <c r="G40" s="67">
        <f t="shared" si="0"/>
        <v>0</v>
      </c>
      <c r="H40" s="58"/>
    </row>
    <row r="41" spans="1:8" ht="15" customHeight="1">
      <c r="A41" s="61"/>
      <c r="B41" s="62">
        <f>+SUM(B42:B42)</f>
        <v>0</v>
      </c>
      <c r="C41" s="63">
        <v>104</v>
      </c>
      <c r="D41" s="64" t="s">
        <v>7</v>
      </c>
      <c r="E41" s="65"/>
      <c r="F41" s="62">
        <f>+SUM(F42:F42)</f>
        <v>0</v>
      </c>
      <c r="G41" s="62">
        <f>+SUM(G42:G42)</f>
        <v>0</v>
      </c>
      <c r="H41" s="52"/>
    </row>
    <row r="42" spans="1:8" ht="15" customHeight="1">
      <c r="A42" s="74"/>
      <c r="B42" s="67"/>
      <c r="C42" s="74"/>
      <c r="D42" s="68"/>
      <c r="E42" s="69"/>
      <c r="F42" s="67"/>
      <c r="G42" s="67">
        <f t="shared" si="0"/>
        <v>0</v>
      </c>
      <c r="H42" s="52"/>
    </row>
    <row r="43" spans="1:8" ht="15" customHeight="1">
      <c r="A43" s="61"/>
      <c r="B43" s="62">
        <f>+SUM(B44:B44)</f>
        <v>0</v>
      </c>
      <c r="C43" s="63">
        <v>106</v>
      </c>
      <c r="D43" s="64" t="s">
        <v>42</v>
      </c>
      <c r="E43" s="65"/>
      <c r="F43" s="62">
        <f>+SUM(F44:F44)</f>
        <v>0</v>
      </c>
      <c r="G43" s="62">
        <f>+SUM(G44:G44)</f>
        <v>0</v>
      </c>
      <c r="H43" s="52"/>
    </row>
    <row r="44" spans="1:8" ht="15" customHeight="1">
      <c r="A44" s="74"/>
      <c r="B44" s="70"/>
      <c r="C44" s="75"/>
      <c r="D44" s="73"/>
      <c r="E44" s="76"/>
      <c r="F44" s="70"/>
      <c r="G44" s="67">
        <f t="shared" si="0"/>
        <v>0</v>
      </c>
      <c r="H44" s="52"/>
    </row>
    <row r="45" spans="1:8" ht="15" customHeight="1">
      <c r="A45" s="61"/>
      <c r="B45" s="62">
        <f>+SUM(B46:B48)</f>
        <v>0</v>
      </c>
      <c r="C45" s="63">
        <v>107</v>
      </c>
      <c r="D45" s="64" t="s">
        <v>8</v>
      </c>
      <c r="E45" s="65"/>
      <c r="F45" s="62">
        <f>+SUM(F46:F48)</f>
        <v>0</v>
      </c>
      <c r="G45" s="62">
        <f>+SUM(G46:G48)</f>
        <v>0</v>
      </c>
      <c r="H45" s="52"/>
    </row>
    <row r="46" spans="1:8" ht="15" customHeight="1">
      <c r="A46" s="75"/>
      <c r="B46" s="70"/>
      <c r="C46" s="74"/>
      <c r="D46" s="68"/>
      <c r="E46" s="23"/>
      <c r="F46" s="70"/>
      <c r="G46" s="67">
        <f>+F46-B46</f>
        <v>0</v>
      </c>
      <c r="H46" s="58"/>
    </row>
    <row r="47" spans="1:8" ht="15" customHeight="1">
      <c r="A47" s="75"/>
      <c r="B47" s="70"/>
      <c r="C47" s="74"/>
      <c r="D47" s="68"/>
      <c r="E47" s="23"/>
      <c r="F47" s="70"/>
      <c r="G47" s="67">
        <f>+F47-B47</f>
        <v>0</v>
      </c>
      <c r="H47" s="58"/>
    </row>
    <row r="48" spans="1:8" ht="15" customHeight="1">
      <c r="A48" s="75"/>
      <c r="B48" s="70"/>
      <c r="C48" s="74"/>
      <c r="D48" s="68"/>
      <c r="E48" s="23"/>
      <c r="F48" s="70"/>
      <c r="G48" s="67">
        <f>+F48-B48</f>
        <v>0</v>
      </c>
      <c r="H48" s="58"/>
    </row>
    <row r="49" spans="1:8" ht="15" customHeight="1">
      <c r="A49" s="61"/>
      <c r="B49" s="62">
        <f>+SUM(B50)</f>
        <v>0</v>
      </c>
      <c r="C49" s="63">
        <v>108</v>
      </c>
      <c r="D49" s="64" t="s">
        <v>9</v>
      </c>
      <c r="E49" s="65"/>
      <c r="F49" s="62">
        <f>+SUM(F50)</f>
        <v>0</v>
      </c>
      <c r="G49" s="62">
        <f>+SUM(G50)</f>
        <v>0</v>
      </c>
      <c r="H49" s="58"/>
    </row>
    <row r="50" spans="1:8" ht="15" customHeight="1">
      <c r="A50" s="75"/>
      <c r="B50" s="70"/>
      <c r="C50" s="74"/>
      <c r="D50" s="68"/>
      <c r="E50" s="23"/>
      <c r="F50" s="70"/>
      <c r="G50" s="67">
        <f>+F50-B50</f>
        <v>0</v>
      </c>
      <c r="H50" s="58"/>
    </row>
    <row r="51" spans="1:8" ht="15" customHeight="1">
      <c r="A51" s="61"/>
      <c r="B51" s="62">
        <f>+SUM(B52)</f>
        <v>0</v>
      </c>
      <c r="C51" s="63">
        <v>109</v>
      </c>
      <c r="D51" s="64" t="s">
        <v>10</v>
      </c>
      <c r="E51" s="65"/>
      <c r="F51" s="62">
        <f>+SUM(F52)</f>
        <v>0</v>
      </c>
      <c r="G51" s="62">
        <f>+SUM(G52)</f>
        <v>0</v>
      </c>
      <c r="H51" s="52"/>
    </row>
    <row r="52" spans="1:8" ht="15" customHeight="1">
      <c r="A52" s="74"/>
      <c r="B52" s="67"/>
      <c r="C52" s="75"/>
      <c r="D52" s="73"/>
      <c r="E52" s="76"/>
      <c r="F52" s="67"/>
      <c r="G52" s="67">
        <f>+F52-B52</f>
        <v>0</v>
      </c>
      <c r="H52" s="52"/>
    </row>
    <row r="53" spans="1:8" ht="22.5" customHeight="1">
      <c r="A53" s="77"/>
      <c r="B53" s="57">
        <f>SUM(B11+B19+B35+B41+B43+B45+B49+B51)</f>
        <v>0</v>
      </c>
      <c r="C53" s="78"/>
      <c r="D53" s="55" t="s">
        <v>11</v>
      </c>
      <c r="E53" s="79"/>
      <c r="F53" s="57">
        <f>SUM(F11+F19+F35+F41+F43+F45+F49+F51)</f>
        <v>0</v>
      </c>
      <c r="G53" s="57">
        <f>SUM(G11+G19+G35+G41+G43+G45+G49+G51)</f>
        <v>0</v>
      </c>
      <c r="H53" s="52"/>
    </row>
    <row r="54" spans="1:8" ht="18.75" customHeight="1">
      <c r="A54" s="61"/>
      <c r="B54" s="80"/>
      <c r="C54" s="71"/>
      <c r="D54" s="38"/>
      <c r="E54" s="81"/>
      <c r="F54" s="60"/>
      <c r="G54" s="60"/>
      <c r="H54" s="52"/>
    </row>
    <row r="55" spans="1:8" ht="19.5" customHeight="1">
      <c r="A55" s="59">
        <v>14</v>
      </c>
      <c r="B55" s="82"/>
      <c r="C55" s="83">
        <v>14</v>
      </c>
      <c r="D55" s="84" t="s">
        <v>12</v>
      </c>
      <c r="E55" s="85"/>
      <c r="F55" s="86" t="s">
        <v>55</v>
      </c>
      <c r="G55" s="86" t="s">
        <v>55</v>
      </c>
      <c r="H55" s="52"/>
    </row>
    <row r="56" spans="1:8" ht="15" customHeight="1">
      <c r="A56" s="61"/>
      <c r="B56" s="62">
        <f>SUM(B57:B67)</f>
        <v>0</v>
      </c>
      <c r="C56" s="63">
        <v>140</v>
      </c>
      <c r="D56" s="64" t="s">
        <v>13</v>
      </c>
      <c r="E56" s="65"/>
      <c r="F56" s="62">
        <f>SUM(F57:F67)</f>
        <v>0</v>
      </c>
      <c r="G56" s="62">
        <f>SUM(G57:G67)</f>
        <v>0</v>
      </c>
      <c r="H56" s="52"/>
    </row>
    <row r="57" spans="1:8" ht="18" customHeight="1">
      <c r="A57" s="74"/>
      <c r="B57" s="67"/>
      <c r="C57" s="74"/>
      <c r="D57" s="68"/>
      <c r="E57" s="23"/>
      <c r="F57" s="67"/>
      <c r="G57" s="67">
        <f t="shared" ref="G57:G67" si="1">+F57-B57</f>
        <v>0</v>
      </c>
      <c r="H57" s="52"/>
    </row>
    <row r="58" spans="1:8" ht="15" customHeight="1">
      <c r="A58" s="74"/>
      <c r="B58" s="67"/>
      <c r="C58" s="74"/>
      <c r="D58" s="68"/>
      <c r="E58" s="23"/>
      <c r="F58" s="67"/>
      <c r="G58" s="67">
        <f t="shared" si="1"/>
        <v>0</v>
      </c>
      <c r="H58" s="52"/>
    </row>
    <row r="59" spans="1:8" ht="15" customHeight="1">
      <c r="A59" s="74"/>
      <c r="B59" s="67"/>
      <c r="C59" s="74"/>
      <c r="D59" s="68"/>
      <c r="E59" s="23"/>
      <c r="F59" s="67"/>
      <c r="G59" s="67">
        <f t="shared" si="1"/>
        <v>0</v>
      </c>
      <c r="H59" s="52"/>
    </row>
    <row r="60" spans="1:8" ht="15" customHeight="1">
      <c r="A60" s="74"/>
      <c r="B60" s="67"/>
      <c r="C60" s="74"/>
      <c r="D60" s="68"/>
      <c r="E60" s="23"/>
      <c r="F60" s="67"/>
      <c r="G60" s="67">
        <f t="shared" si="1"/>
        <v>0</v>
      </c>
      <c r="H60" s="52"/>
    </row>
    <row r="61" spans="1:8" ht="15" customHeight="1">
      <c r="A61" s="74"/>
      <c r="B61" s="67"/>
      <c r="C61" s="74"/>
      <c r="D61" s="68"/>
      <c r="E61" s="23"/>
      <c r="F61" s="67"/>
      <c r="G61" s="67">
        <f t="shared" si="1"/>
        <v>0</v>
      </c>
      <c r="H61" s="52"/>
    </row>
    <row r="62" spans="1:8" ht="15" customHeight="1">
      <c r="A62" s="74"/>
      <c r="B62" s="67"/>
      <c r="C62" s="74"/>
      <c r="D62" s="68"/>
      <c r="E62" s="23"/>
      <c r="F62" s="67"/>
      <c r="G62" s="67">
        <f t="shared" si="1"/>
        <v>0</v>
      </c>
      <c r="H62" s="52"/>
    </row>
    <row r="63" spans="1:8" ht="15" customHeight="1">
      <c r="A63" s="74"/>
      <c r="B63" s="67"/>
      <c r="C63" s="74"/>
      <c r="D63" s="68"/>
      <c r="E63" s="23"/>
      <c r="F63" s="67"/>
      <c r="G63" s="67">
        <f t="shared" si="1"/>
        <v>0</v>
      </c>
      <c r="H63" s="52"/>
    </row>
    <row r="64" spans="1:8" ht="15" customHeight="1">
      <c r="A64" s="74"/>
      <c r="B64" s="67"/>
      <c r="C64" s="74"/>
      <c r="D64" s="68"/>
      <c r="E64" s="23"/>
      <c r="F64" s="67"/>
      <c r="G64" s="67">
        <f t="shared" si="1"/>
        <v>0</v>
      </c>
      <c r="H64" s="52"/>
    </row>
    <row r="65" spans="1:8" ht="15" customHeight="1">
      <c r="A65" s="61"/>
      <c r="B65" s="67"/>
      <c r="C65" s="74"/>
      <c r="D65" s="68"/>
      <c r="E65" s="23"/>
      <c r="F65" s="67"/>
      <c r="G65" s="67">
        <f t="shared" si="1"/>
        <v>0</v>
      </c>
      <c r="H65" s="52"/>
    </row>
    <row r="66" spans="1:8" ht="15" customHeight="1">
      <c r="A66" s="74"/>
      <c r="B66" s="67"/>
      <c r="C66" s="74"/>
      <c r="D66" s="68"/>
      <c r="E66" s="23"/>
      <c r="F66" s="67"/>
      <c r="G66" s="67">
        <f t="shared" si="1"/>
        <v>0</v>
      </c>
      <c r="H66" s="52"/>
    </row>
    <row r="67" spans="1:8" ht="15" customHeight="1">
      <c r="A67" s="75"/>
      <c r="B67" s="67"/>
      <c r="C67" s="74"/>
      <c r="D67" s="68"/>
      <c r="E67" s="23"/>
      <c r="F67" s="67"/>
      <c r="G67" s="67">
        <f t="shared" si="1"/>
        <v>0</v>
      </c>
      <c r="H67" s="52"/>
    </row>
    <row r="68" spans="1:8" ht="15" customHeight="1">
      <c r="A68" s="87"/>
      <c r="B68" s="62">
        <f>SUM(B69)</f>
        <v>0</v>
      </c>
      <c r="C68" s="63">
        <v>142</v>
      </c>
      <c r="D68" s="64" t="s">
        <v>14</v>
      </c>
      <c r="E68" s="65"/>
      <c r="F68" s="62">
        <f>SUM(F69)</f>
        <v>0</v>
      </c>
      <c r="G68" s="62">
        <f>SUM(G69)</f>
        <v>0</v>
      </c>
      <c r="H68" s="52"/>
    </row>
    <row r="69" spans="1:8" ht="15" customHeight="1">
      <c r="A69" s="75"/>
      <c r="B69" s="67"/>
      <c r="C69" s="74"/>
      <c r="D69" s="68"/>
      <c r="E69" s="23"/>
      <c r="F69" s="67"/>
      <c r="G69" s="67">
        <f>+F69-B69</f>
        <v>0</v>
      </c>
      <c r="H69" s="52"/>
    </row>
    <row r="70" spans="1:8" ht="15" customHeight="1">
      <c r="A70" s="61"/>
      <c r="B70" s="62">
        <f>+SUM(B71:B72)</f>
        <v>0</v>
      </c>
      <c r="C70" s="63">
        <v>144</v>
      </c>
      <c r="D70" s="64" t="s">
        <v>15</v>
      </c>
      <c r="E70" s="65"/>
      <c r="F70" s="62">
        <f>+SUM(F71:F72)</f>
        <v>0</v>
      </c>
      <c r="G70" s="62">
        <f>+SUM(G71:G72)</f>
        <v>0</v>
      </c>
      <c r="H70" s="52"/>
    </row>
    <row r="71" spans="1:8" ht="15" customHeight="1">
      <c r="A71" s="74"/>
      <c r="B71" s="67"/>
      <c r="C71" s="74"/>
      <c r="D71" s="68"/>
      <c r="E71" s="23"/>
      <c r="F71" s="67"/>
      <c r="G71" s="67">
        <f>+F71-B71</f>
        <v>0</v>
      </c>
      <c r="H71" s="52"/>
    </row>
    <row r="72" spans="1:8" ht="15" customHeight="1">
      <c r="A72" s="88"/>
      <c r="B72" s="70"/>
      <c r="C72" s="74"/>
      <c r="D72" s="68"/>
      <c r="E72" s="23"/>
      <c r="F72" s="70"/>
      <c r="G72" s="67">
        <f>+F72-B72</f>
        <v>0</v>
      </c>
      <c r="H72" s="58"/>
    </row>
    <row r="73" spans="1:8" ht="15" customHeight="1">
      <c r="A73" s="61"/>
      <c r="B73" s="62">
        <f>SUM(B74:B81)</f>
        <v>0</v>
      </c>
      <c r="C73" s="63">
        <v>145</v>
      </c>
      <c r="D73" s="64" t="s">
        <v>16</v>
      </c>
      <c r="E73" s="65"/>
      <c r="F73" s="62">
        <f>SUM(F74:F81)</f>
        <v>0</v>
      </c>
      <c r="G73" s="62">
        <f>SUM(G74:G81)</f>
        <v>0</v>
      </c>
      <c r="H73" s="52"/>
    </row>
    <row r="74" spans="1:8" ht="15" customHeight="1">
      <c r="A74" s="89"/>
      <c r="B74" s="67"/>
      <c r="C74" s="74"/>
      <c r="D74" s="68"/>
      <c r="E74" s="65"/>
      <c r="F74" s="67"/>
      <c r="G74" s="67">
        <f t="shared" ref="G74:G81" si="2">+F74-B74</f>
        <v>0</v>
      </c>
      <c r="H74" s="52"/>
    </row>
    <row r="75" spans="1:8" ht="15" customHeight="1">
      <c r="A75" s="74"/>
      <c r="B75" s="67"/>
      <c r="C75" s="74"/>
      <c r="D75" s="68"/>
      <c r="E75" s="65"/>
      <c r="F75" s="67"/>
      <c r="G75" s="67">
        <f t="shared" si="2"/>
        <v>0</v>
      </c>
      <c r="H75" s="52"/>
    </row>
    <row r="76" spans="1:8" ht="15" customHeight="1">
      <c r="A76" s="74"/>
      <c r="B76" s="67"/>
      <c r="C76" s="74"/>
      <c r="D76" s="68"/>
      <c r="E76" s="65"/>
      <c r="F76" s="67"/>
      <c r="G76" s="67">
        <f t="shared" si="2"/>
        <v>0</v>
      </c>
      <c r="H76" s="52"/>
    </row>
    <row r="77" spans="1:8" ht="15" customHeight="1">
      <c r="A77" s="74"/>
      <c r="B77" s="67"/>
      <c r="C77" s="74"/>
      <c r="D77" s="68"/>
      <c r="E77" s="65"/>
      <c r="F77" s="67"/>
      <c r="G77" s="67">
        <f t="shared" si="2"/>
        <v>0</v>
      </c>
      <c r="H77" s="52"/>
    </row>
    <row r="78" spans="1:8" ht="15" customHeight="1">
      <c r="A78" s="89"/>
      <c r="B78" s="67"/>
      <c r="C78" s="74"/>
      <c r="D78" s="68"/>
      <c r="E78" s="65"/>
      <c r="F78" s="67"/>
      <c r="G78" s="67">
        <f t="shared" si="2"/>
        <v>0</v>
      </c>
      <c r="H78" s="52"/>
    </row>
    <row r="79" spans="1:8" ht="15" customHeight="1">
      <c r="A79" s="74"/>
      <c r="B79" s="67"/>
      <c r="C79" s="74"/>
      <c r="D79" s="68"/>
      <c r="E79" s="65"/>
      <c r="F79" s="67"/>
      <c r="G79" s="67">
        <f t="shared" si="2"/>
        <v>0</v>
      </c>
      <c r="H79" s="52"/>
    </row>
    <row r="80" spans="1:8" ht="15" customHeight="1">
      <c r="A80" s="74"/>
      <c r="B80" s="67"/>
      <c r="C80" s="74"/>
      <c r="D80" s="68"/>
      <c r="E80" s="65"/>
      <c r="F80" s="67"/>
      <c r="G80" s="67">
        <f t="shared" si="2"/>
        <v>0</v>
      </c>
      <c r="H80" s="52"/>
    </row>
    <row r="81" spans="1:8" ht="15" customHeight="1">
      <c r="A81" s="74"/>
      <c r="B81" s="67"/>
      <c r="C81" s="74"/>
      <c r="D81" s="68"/>
      <c r="E81" s="65"/>
      <c r="F81" s="67"/>
      <c r="G81" s="67">
        <f t="shared" si="2"/>
        <v>0</v>
      </c>
      <c r="H81" s="58"/>
    </row>
    <row r="82" spans="1:8" ht="15" customHeight="1">
      <c r="A82" s="61"/>
      <c r="B82" s="62">
        <f>SUM(B83:B84)</f>
        <v>0</v>
      </c>
      <c r="C82" s="63">
        <v>146</v>
      </c>
      <c r="D82" s="64" t="s">
        <v>17</v>
      </c>
      <c r="E82" s="65"/>
      <c r="F82" s="62">
        <f>SUM(F83:F84)</f>
        <v>0</v>
      </c>
      <c r="G82" s="62">
        <f>SUM(G83:G84)</f>
        <v>0</v>
      </c>
      <c r="H82" s="52"/>
    </row>
    <row r="83" spans="1:8" ht="15" customHeight="1">
      <c r="A83" s="89"/>
      <c r="B83" s="67"/>
      <c r="C83" s="74"/>
      <c r="D83" s="68"/>
      <c r="E83" s="23"/>
      <c r="F83" s="67"/>
      <c r="G83" s="67">
        <f>+F83-B83</f>
        <v>0</v>
      </c>
      <c r="H83" s="52"/>
    </row>
    <row r="84" spans="1:8" ht="15" customHeight="1">
      <c r="A84" s="74"/>
      <c r="B84" s="67"/>
      <c r="C84" s="74"/>
      <c r="D84" s="68"/>
      <c r="E84" s="23"/>
      <c r="F84" s="67"/>
      <c r="G84" s="67">
        <f>+F84-B84</f>
        <v>0</v>
      </c>
      <c r="H84" s="52"/>
    </row>
    <row r="85" spans="1:8" ht="15" customHeight="1">
      <c r="A85" s="61"/>
      <c r="B85" s="92"/>
      <c r="C85" s="71"/>
      <c r="D85" s="90"/>
      <c r="E85" s="91"/>
      <c r="F85" s="92"/>
      <c r="G85" s="92"/>
      <c r="H85" s="52"/>
    </row>
    <row r="86" spans="1:8" ht="23.25" customHeight="1">
      <c r="A86" s="77"/>
      <c r="B86" s="57">
        <f>SUM(B56+B68+B70+B73+B82)</f>
        <v>0</v>
      </c>
      <c r="C86" s="78"/>
      <c r="D86" s="55" t="s">
        <v>19</v>
      </c>
      <c r="E86" s="93"/>
      <c r="F86" s="57">
        <f>SUM(F56+F68+F70+F73+F82)</f>
        <v>0</v>
      </c>
      <c r="G86" s="57">
        <f>SUM(G56+G68+G70+G73+G82)</f>
        <v>0</v>
      </c>
      <c r="H86" s="52"/>
    </row>
    <row r="87" spans="1:8" ht="19.5" customHeight="1">
      <c r="A87" s="77"/>
      <c r="B87" s="57">
        <f>SUM(B53+B86)</f>
        <v>0</v>
      </c>
      <c r="C87" s="78"/>
      <c r="D87" s="55" t="s">
        <v>57</v>
      </c>
      <c r="E87" s="93"/>
      <c r="F87" s="57">
        <f>SUM(F53+F86)</f>
        <v>0</v>
      </c>
      <c r="G87" s="57">
        <f>SUM(G53+G86)</f>
        <v>0</v>
      </c>
      <c r="H87" s="52"/>
    </row>
    <row r="88" spans="1:8" ht="8.25" customHeight="1">
      <c r="A88" s="94"/>
      <c r="B88" s="95"/>
      <c r="C88" s="94"/>
      <c r="D88" s="96"/>
      <c r="E88" s="46"/>
      <c r="F88" s="95"/>
      <c r="G88" s="95"/>
      <c r="H88" s="97"/>
    </row>
    <row r="89" spans="1:8" ht="16.5" customHeight="1">
      <c r="A89" s="61"/>
      <c r="B89" s="98"/>
      <c r="C89" s="61"/>
      <c r="D89" s="51"/>
      <c r="E89" s="23"/>
      <c r="F89" s="98"/>
      <c r="G89" s="98"/>
      <c r="H89" s="52"/>
    </row>
    <row r="90" spans="1:8" ht="18.75" customHeight="1">
      <c r="A90" s="53">
        <v>2</v>
      </c>
      <c r="B90" s="99"/>
      <c r="C90" s="53">
        <v>2</v>
      </c>
      <c r="D90" s="55" t="s">
        <v>20</v>
      </c>
      <c r="E90" s="100"/>
      <c r="F90" s="99"/>
      <c r="G90" s="99"/>
      <c r="H90" s="58"/>
    </row>
    <row r="91" spans="1:8" ht="15" customHeight="1">
      <c r="A91" s="59">
        <v>20</v>
      </c>
      <c r="B91" s="98"/>
      <c r="C91" s="59">
        <v>20</v>
      </c>
      <c r="D91" s="38" t="s">
        <v>21</v>
      </c>
      <c r="E91" s="39"/>
      <c r="F91" s="98"/>
      <c r="G91" s="98"/>
      <c r="H91" s="52"/>
    </row>
    <row r="92" spans="1:8" ht="15" customHeight="1">
      <c r="A92" s="61"/>
      <c r="B92" s="62">
        <f>SUM(B93:B103)</f>
        <v>0</v>
      </c>
      <c r="C92" s="63">
        <v>200</v>
      </c>
      <c r="D92" s="64" t="s">
        <v>22</v>
      </c>
      <c r="E92" s="65"/>
      <c r="F92" s="62">
        <f>SUM(F93:F103)</f>
        <v>0</v>
      </c>
      <c r="G92" s="62">
        <f>SUM(G93:G103)</f>
        <v>0</v>
      </c>
      <c r="H92" s="52"/>
    </row>
    <row r="93" spans="1:8" ht="15" customHeight="1">
      <c r="A93" s="74"/>
      <c r="B93" s="67"/>
      <c r="C93" s="74"/>
      <c r="D93" s="68"/>
      <c r="E93" s="65"/>
      <c r="F93" s="67"/>
      <c r="G93" s="67">
        <f t="shared" ref="G93:G103" si="3">+F93-B93</f>
        <v>0</v>
      </c>
      <c r="H93" s="52"/>
    </row>
    <row r="94" spans="1:8" ht="15" customHeight="1">
      <c r="A94" s="61"/>
      <c r="B94" s="67"/>
      <c r="C94" s="74"/>
      <c r="D94" s="68"/>
      <c r="E94" s="65"/>
      <c r="F94" s="67"/>
      <c r="G94" s="67">
        <f t="shared" si="3"/>
        <v>0</v>
      </c>
      <c r="H94" s="52"/>
    </row>
    <row r="95" spans="1:8" ht="15" customHeight="1">
      <c r="A95" s="66"/>
      <c r="B95" s="67"/>
      <c r="C95" s="74"/>
      <c r="D95" s="68"/>
      <c r="E95" s="65"/>
      <c r="F95" s="67"/>
      <c r="G95" s="67">
        <f t="shared" si="3"/>
        <v>0</v>
      </c>
      <c r="H95" s="52"/>
    </row>
    <row r="96" spans="1:8" ht="15" customHeight="1">
      <c r="A96" s="74"/>
      <c r="B96" s="67"/>
      <c r="C96" s="74"/>
      <c r="D96" s="68"/>
      <c r="E96" s="65"/>
      <c r="F96" s="67"/>
      <c r="G96" s="67">
        <f t="shared" si="3"/>
        <v>0</v>
      </c>
      <c r="H96" s="52"/>
    </row>
    <row r="97" spans="1:8" ht="15" customHeight="1">
      <c r="A97" s="74"/>
      <c r="B97" s="67"/>
      <c r="C97" s="74"/>
      <c r="D97" s="68"/>
      <c r="E97" s="65"/>
      <c r="F97" s="67"/>
      <c r="G97" s="67">
        <f t="shared" si="3"/>
        <v>0</v>
      </c>
      <c r="H97" s="52"/>
    </row>
    <row r="98" spans="1:8" ht="15" customHeight="1">
      <c r="A98" s="74"/>
      <c r="B98" s="67"/>
      <c r="C98" s="74"/>
      <c r="D98" s="68"/>
      <c r="E98" s="65"/>
      <c r="F98" s="67"/>
      <c r="G98" s="67">
        <f t="shared" si="3"/>
        <v>0</v>
      </c>
      <c r="H98" s="52"/>
    </row>
    <row r="99" spans="1:8" ht="15" customHeight="1">
      <c r="A99" s="74"/>
      <c r="B99" s="67"/>
      <c r="C99" s="74"/>
      <c r="D99" s="68"/>
      <c r="E99" s="65"/>
      <c r="F99" s="67"/>
      <c r="G99" s="67">
        <f t="shared" si="3"/>
        <v>0</v>
      </c>
      <c r="H99" s="52"/>
    </row>
    <row r="100" spans="1:8" ht="15" customHeight="1">
      <c r="A100" s="74"/>
      <c r="B100" s="67"/>
      <c r="C100" s="74"/>
      <c r="D100" s="68"/>
      <c r="E100" s="81"/>
      <c r="F100" s="67"/>
      <c r="G100" s="67">
        <f t="shared" si="3"/>
        <v>0</v>
      </c>
      <c r="H100" s="52"/>
    </row>
    <row r="101" spans="1:8" ht="15" customHeight="1">
      <c r="A101" s="74"/>
      <c r="B101" s="67"/>
      <c r="C101" s="74"/>
      <c r="D101" s="68"/>
      <c r="E101" s="65"/>
      <c r="F101" s="67"/>
      <c r="G101" s="67">
        <f t="shared" si="3"/>
        <v>0</v>
      </c>
      <c r="H101" s="52"/>
    </row>
    <row r="102" spans="1:8" ht="15" customHeight="1">
      <c r="A102" s="74"/>
      <c r="B102" s="67"/>
      <c r="C102" s="74"/>
      <c r="D102" s="68"/>
      <c r="E102" s="65"/>
      <c r="F102" s="67"/>
      <c r="G102" s="67">
        <f t="shared" si="3"/>
        <v>0</v>
      </c>
      <c r="H102" s="52"/>
    </row>
    <row r="103" spans="1:8" ht="15" customHeight="1">
      <c r="A103" s="74"/>
      <c r="B103" s="67"/>
      <c r="C103" s="74"/>
      <c r="D103" s="68"/>
      <c r="E103" s="65"/>
      <c r="F103" s="67"/>
      <c r="G103" s="67">
        <f t="shared" si="3"/>
        <v>0</v>
      </c>
      <c r="H103" s="52"/>
    </row>
    <row r="104" spans="1:8" ht="15" customHeight="1">
      <c r="A104" s="74"/>
      <c r="B104" s="62">
        <f>SUM(B105)</f>
        <v>0</v>
      </c>
      <c r="C104" s="63">
        <v>201</v>
      </c>
      <c r="D104" s="64" t="s">
        <v>23</v>
      </c>
      <c r="E104" s="65"/>
      <c r="F104" s="62">
        <f>SUM(F105)</f>
        <v>0</v>
      </c>
      <c r="G104" s="62">
        <f>SUM(G105)</f>
        <v>0</v>
      </c>
      <c r="H104" s="52"/>
    </row>
    <row r="105" spans="1:8" ht="15" customHeight="1">
      <c r="A105" s="61"/>
      <c r="B105" s="67"/>
      <c r="C105" s="74"/>
      <c r="D105" s="68"/>
      <c r="E105" s="65"/>
      <c r="F105" s="67"/>
      <c r="G105" s="67">
        <f>+F105-B105</f>
        <v>0</v>
      </c>
      <c r="H105" s="52"/>
    </row>
    <row r="106" spans="1:8" ht="15" customHeight="1">
      <c r="A106" s="66"/>
      <c r="B106" s="62">
        <f>SUM(B107)</f>
        <v>0</v>
      </c>
      <c r="C106" s="63">
        <v>204</v>
      </c>
      <c r="D106" s="64" t="s">
        <v>24</v>
      </c>
      <c r="E106" s="65"/>
      <c r="F106" s="62">
        <f>SUM(F107)</f>
        <v>0</v>
      </c>
      <c r="G106" s="62">
        <f>SUM(G107)</f>
        <v>0</v>
      </c>
      <c r="H106" s="52"/>
    </row>
    <row r="107" spans="1:8" ht="15" customHeight="1">
      <c r="A107" s="61"/>
      <c r="B107" s="67"/>
      <c r="C107" s="74"/>
      <c r="D107" s="68"/>
      <c r="E107" s="65"/>
      <c r="F107" s="67"/>
      <c r="G107" s="67">
        <f>+F107-B107</f>
        <v>0</v>
      </c>
      <c r="H107" s="52"/>
    </row>
    <row r="108" spans="1:8" ht="15" customHeight="1">
      <c r="A108" s="74"/>
      <c r="B108" s="62">
        <f>SUM(B109)</f>
        <v>0</v>
      </c>
      <c r="C108" s="63">
        <v>205</v>
      </c>
      <c r="D108" s="64" t="s">
        <v>25</v>
      </c>
      <c r="E108" s="65"/>
      <c r="F108" s="62">
        <f>SUM(F109)</f>
        <v>0</v>
      </c>
      <c r="G108" s="62">
        <f>SUM(G109)</f>
        <v>0</v>
      </c>
      <c r="H108" s="52"/>
    </row>
    <row r="109" spans="1:8" ht="15" customHeight="1">
      <c r="A109" s="61"/>
      <c r="B109" s="70"/>
      <c r="C109" s="74"/>
      <c r="D109" s="68"/>
      <c r="E109" s="69"/>
      <c r="F109" s="70"/>
      <c r="G109" s="70">
        <f>+F109-B109</f>
        <v>0</v>
      </c>
      <c r="H109" s="52"/>
    </row>
    <row r="110" spans="1:8" ht="15" customHeight="1">
      <c r="A110" s="74"/>
      <c r="B110" s="62">
        <f>SUM(B111:B112)</f>
        <v>0</v>
      </c>
      <c r="C110" s="63">
        <v>206</v>
      </c>
      <c r="D110" s="64" t="s">
        <v>26</v>
      </c>
      <c r="E110" s="65"/>
      <c r="F110" s="62">
        <f>SUM(F111:F112)</f>
        <v>0</v>
      </c>
      <c r="G110" s="62">
        <f>SUM(G111:G112)</f>
        <v>0</v>
      </c>
      <c r="H110" s="52"/>
    </row>
    <row r="111" spans="1:8" ht="15" customHeight="1">
      <c r="A111" s="61"/>
      <c r="B111" s="67"/>
      <c r="C111" s="74"/>
      <c r="D111" s="68"/>
      <c r="E111" s="65"/>
      <c r="F111" s="101"/>
      <c r="G111" s="101">
        <f>+F111-B111</f>
        <v>0</v>
      </c>
      <c r="H111" s="52"/>
    </row>
    <row r="112" spans="1:8" ht="15" customHeight="1">
      <c r="A112" s="74"/>
      <c r="B112" s="67"/>
      <c r="C112" s="74"/>
      <c r="D112" s="68"/>
      <c r="E112" s="65"/>
      <c r="F112" s="67"/>
      <c r="G112" s="67">
        <f>+F112-B112</f>
        <v>0</v>
      </c>
      <c r="H112" s="52"/>
    </row>
    <row r="113" spans="1:8" ht="15" customHeight="1">
      <c r="A113" s="74"/>
      <c r="B113" s="62">
        <f>SUM(B114)</f>
        <v>0</v>
      </c>
      <c r="C113" s="63">
        <v>208</v>
      </c>
      <c r="D113" s="64" t="s">
        <v>27</v>
      </c>
      <c r="E113" s="65"/>
      <c r="F113" s="62">
        <f>SUM(F114)</f>
        <v>0</v>
      </c>
      <c r="G113" s="62">
        <f>SUM(G114)</f>
        <v>0</v>
      </c>
      <c r="H113" s="52"/>
    </row>
    <row r="114" spans="1:8" ht="15" customHeight="1">
      <c r="A114" s="61"/>
      <c r="B114" s="67"/>
      <c r="C114" s="74"/>
      <c r="D114" s="68"/>
      <c r="E114" s="65"/>
      <c r="F114" s="67"/>
      <c r="G114" s="67">
        <f>+F114-B114</f>
        <v>0</v>
      </c>
      <c r="H114" s="52"/>
    </row>
    <row r="115" spans="1:8" ht="15" customHeight="1">
      <c r="A115" s="74"/>
      <c r="B115" s="62">
        <f>SUM(B116)</f>
        <v>0</v>
      </c>
      <c r="C115" s="63">
        <v>209</v>
      </c>
      <c r="D115" s="64" t="s">
        <v>28</v>
      </c>
      <c r="E115" s="65"/>
      <c r="F115" s="62">
        <f>SUM(F116)</f>
        <v>0</v>
      </c>
      <c r="G115" s="62">
        <f>SUM(G116)</f>
        <v>0</v>
      </c>
      <c r="H115" s="52"/>
    </row>
    <row r="116" spans="1:8" ht="15" customHeight="1">
      <c r="A116" s="61"/>
      <c r="B116" s="70"/>
      <c r="C116" s="74"/>
      <c r="D116" s="68"/>
      <c r="E116" s="65"/>
      <c r="F116" s="70"/>
      <c r="G116" s="70">
        <f>+F116-B116</f>
        <v>0</v>
      </c>
      <c r="H116" s="58"/>
    </row>
    <row r="117" spans="1:8" ht="21" customHeight="1">
      <c r="A117" s="77"/>
      <c r="B117" s="57">
        <f>SUM(B92+B104+B106+B108+B110+B113+B115)</f>
        <v>0</v>
      </c>
      <c r="C117" s="77"/>
      <c r="D117" s="55" t="s">
        <v>29</v>
      </c>
      <c r="E117" s="100"/>
      <c r="F117" s="57">
        <f>SUM(F92+F104+F106+F108+F110+F113+F115)</f>
        <v>0</v>
      </c>
      <c r="G117" s="57">
        <f>SUM(G92+G104+G106+G108+G110+G113+G115)</f>
        <v>0</v>
      </c>
      <c r="H117" s="58"/>
    </row>
    <row r="118" spans="1:8" ht="10.5" customHeight="1">
      <c r="A118" s="87"/>
      <c r="B118" s="98"/>
      <c r="C118" s="61"/>
      <c r="D118" s="51"/>
      <c r="E118" s="23"/>
      <c r="F118" s="98"/>
      <c r="G118" s="98"/>
      <c r="H118" s="52"/>
    </row>
    <row r="119" spans="1:8" ht="18" customHeight="1">
      <c r="A119" s="61"/>
      <c r="B119" s="98"/>
      <c r="C119" s="59">
        <v>29</v>
      </c>
      <c r="D119" s="38" t="s">
        <v>30</v>
      </c>
      <c r="E119" s="39"/>
      <c r="F119" s="98"/>
      <c r="G119" s="98"/>
      <c r="H119" s="52"/>
    </row>
    <row r="120" spans="1:8" ht="15" customHeight="1">
      <c r="A120" s="59" t="s">
        <v>55</v>
      </c>
      <c r="B120" s="62">
        <f>SUM(B121:B127)</f>
        <v>0</v>
      </c>
      <c r="C120" s="63">
        <v>290</v>
      </c>
      <c r="D120" s="64" t="s">
        <v>41</v>
      </c>
      <c r="E120" s="23"/>
      <c r="F120" s="62">
        <f>SUM(F121:F127)</f>
        <v>0</v>
      </c>
      <c r="G120" s="62">
        <f>SUM(G121:G127)</f>
        <v>0</v>
      </c>
      <c r="H120" s="52"/>
    </row>
    <row r="121" spans="1:8" ht="15" customHeight="1">
      <c r="A121" s="61"/>
      <c r="B121" s="67"/>
      <c r="C121" s="74"/>
      <c r="D121" s="68"/>
      <c r="E121" s="23"/>
      <c r="F121" s="67"/>
      <c r="G121" s="67">
        <f t="shared" ref="G121:G127" si="4">+F121-B121</f>
        <v>0</v>
      </c>
      <c r="H121" s="52"/>
    </row>
    <row r="122" spans="1:8" ht="15" customHeight="1">
      <c r="A122" s="66"/>
      <c r="B122" s="67"/>
      <c r="C122" s="74"/>
      <c r="D122" s="68"/>
      <c r="E122" s="23"/>
      <c r="F122" s="67"/>
      <c r="G122" s="67">
        <f t="shared" si="4"/>
        <v>0</v>
      </c>
      <c r="H122" s="52"/>
    </row>
    <row r="123" spans="1:8" ht="15" customHeight="1">
      <c r="A123" s="66"/>
      <c r="B123" s="67"/>
      <c r="C123" s="74"/>
      <c r="D123" s="68"/>
      <c r="E123" s="23"/>
      <c r="F123" s="67"/>
      <c r="G123" s="67">
        <f t="shared" si="4"/>
        <v>0</v>
      </c>
      <c r="H123" s="52"/>
    </row>
    <row r="124" spans="1:8" ht="15" customHeight="1">
      <c r="A124" s="66"/>
      <c r="B124" s="67"/>
      <c r="C124" s="74"/>
      <c r="D124" s="68"/>
      <c r="E124" s="23"/>
      <c r="F124" s="67"/>
      <c r="G124" s="67">
        <f t="shared" si="4"/>
        <v>0</v>
      </c>
      <c r="H124" s="52"/>
    </row>
    <row r="125" spans="1:8" ht="15" customHeight="1">
      <c r="A125" s="66"/>
      <c r="B125" s="70"/>
      <c r="C125" s="75"/>
      <c r="D125" s="73"/>
      <c r="E125" s="102"/>
      <c r="F125" s="70"/>
      <c r="G125" s="70">
        <f t="shared" si="4"/>
        <v>0</v>
      </c>
      <c r="H125" s="58"/>
    </row>
    <row r="126" spans="1:8" ht="15" customHeight="1">
      <c r="A126" s="66"/>
      <c r="B126" s="70"/>
      <c r="C126" s="75"/>
      <c r="D126" s="73"/>
      <c r="E126" s="102"/>
      <c r="F126" s="70"/>
      <c r="G126" s="70">
        <f t="shared" si="4"/>
        <v>0</v>
      </c>
      <c r="H126" s="58"/>
    </row>
    <row r="127" spans="1:8" ht="15" customHeight="1">
      <c r="A127" s="66"/>
      <c r="B127" s="70"/>
      <c r="C127" s="75"/>
      <c r="D127" s="73"/>
      <c r="E127" s="102"/>
      <c r="F127" s="70"/>
      <c r="G127" s="70">
        <f t="shared" si="4"/>
        <v>0</v>
      </c>
      <c r="H127" s="58"/>
    </row>
    <row r="128" spans="1:8" ht="15" customHeight="1">
      <c r="A128" s="66"/>
      <c r="B128" s="62">
        <f>SUM(B129:B130)</f>
        <v>0</v>
      </c>
      <c r="C128" s="63">
        <v>291</v>
      </c>
      <c r="D128" s="64" t="s">
        <v>31</v>
      </c>
      <c r="E128" s="23"/>
      <c r="F128" s="62">
        <f>SUM(F129:F130)</f>
        <v>0</v>
      </c>
      <c r="G128" s="62">
        <f>SUM(G129:G130)</f>
        <v>0</v>
      </c>
      <c r="H128" s="52"/>
    </row>
    <row r="129" spans="1:8" ht="15" customHeight="1">
      <c r="A129" s="61"/>
      <c r="B129" s="82"/>
      <c r="C129" s="74"/>
      <c r="D129" s="68"/>
      <c r="E129" s="23"/>
      <c r="F129" s="70"/>
      <c r="G129" s="67">
        <f>+F129-B129</f>
        <v>0</v>
      </c>
      <c r="H129" s="58"/>
    </row>
    <row r="130" spans="1:8" ht="15" customHeight="1">
      <c r="A130" s="87"/>
      <c r="B130" s="67"/>
      <c r="C130" s="74"/>
      <c r="D130" s="68"/>
      <c r="E130" s="23"/>
      <c r="F130" s="98"/>
      <c r="G130" s="67">
        <f>+F130-B130</f>
        <v>0</v>
      </c>
      <c r="H130" s="52"/>
    </row>
    <row r="131" spans="1:8" ht="15" customHeight="1">
      <c r="A131" s="66"/>
      <c r="B131" s="62">
        <v>0</v>
      </c>
      <c r="C131" s="63">
        <v>293</v>
      </c>
      <c r="D131" s="64" t="s">
        <v>32</v>
      </c>
      <c r="E131" s="23"/>
      <c r="F131" s="62">
        <v>0</v>
      </c>
      <c r="G131" s="62">
        <f>F131-B131</f>
        <v>0</v>
      </c>
      <c r="H131" s="52"/>
    </row>
    <row r="132" spans="1:8" ht="15" customHeight="1">
      <c r="A132" s="61"/>
      <c r="B132" s="62">
        <v>0</v>
      </c>
      <c r="C132" s="63">
        <v>294</v>
      </c>
      <c r="D132" s="64" t="s">
        <v>58</v>
      </c>
      <c r="E132" s="23"/>
      <c r="F132" s="62">
        <v>0</v>
      </c>
      <c r="G132" s="62">
        <f>F132-B132</f>
        <v>0</v>
      </c>
      <c r="H132" s="52"/>
    </row>
    <row r="133" spans="1:8" ht="15" customHeight="1">
      <c r="A133" s="61"/>
      <c r="B133" s="62">
        <f>SUM(B134)</f>
        <v>0</v>
      </c>
      <c r="C133" s="63">
        <v>295</v>
      </c>
      <c r="D133" s="64" t="s">
        <v>33</v>
      </c>
      <c r="E133" s="23"/>
      <c r="F133" s="62">
        <f>SUM(F134)</f>
        <v>0</v>
      </c>
      <c r="G133" s="62">
        <f>F133-B133</f>
        <v>0</v>
      </c>
      <c r="H133" s="52"/>
    </row>
    <row r="134" spans="1:8" ht="15" customHeight="1">
      <c r="A134" s="61"/>
      <c r="B134" s="70"/>
      <c r="C134" s="74"/>
      <c r="D134" s="68"/>
      <c r="E134" s="23"/>
      <c r="F134" s="70"/>
      <c r="G134" s="70">
        <f>+F134-B134</f>
        <v>0</v>
      </c>
      <c r="H134" s="58"/>
    </row>
    <row r="135" spans="1:8" ht="15" customHeight="1">
      <c r="A135" s="75"/>
      <c r="B135" s="62">
        <v>0</v>
      </c>
      <c r="C135" s="63">
        <v>296</v>
      </c>
      <c r="D135" s="64" t="s">
        <v>34</v>
      </c>
      <c r="E135" s="23"/>
      <c r="F135" s="62">
        <v>0</v>
      </c>
      <c r="G135" s="62">
        <f>+SUM(G136:G136)</f>
        <v>0</v>
      </c>
      <c r="H135" s="52"/>
    </row>
    <row r="136" spans="1:8" ht="15" customHeight="1">
      <c r="A136" s="61"/>
      <c r="B136" s="62">
        <v>0</v>
      </c>
      <c r="C136" s="63">
        <v>298</v>
      </c>
      <c r="D136" s="64" t="s">
        <v>45</v>
      </c>
      <c r="E136" s="23"/>
      <c r="F136" s="62">
        <v>0</v>
      </c>
      <c r="G136" s="62">
        <f>+SUM(G137:G137)</f>
        <v>0</v>
      </c>
      <c r="H136" s="52"/>
    </row>
    <row r="137" spans="1:8" ht="15" customHeight="1">
      <c r="A137" s="61"/>
      <c r="B137" s="62">
        <f>SUM(B138)</f>
        <v>0</v>
      </c>
      <c r="C137" s="63">
        <v>299</v>
      </c>
      <c r="D137" s="64" t="s">
        <v>35</v>
      </c>
      <c r="E137" s="23"/>
      <c r="F137" s="62">
        <f>SUM(F138)</f>
        <v>0</v>
      </c>
      <c r="G137" s="62">
        <f>+SUM(G138:G138)</f>
        <v>0</v>
      </c>
      <c r="H137" s="52"/>
    </row>
    <row r="138" spans="1:8" ht="15" customHeight="1">
      <c r="A138" s="61"/>
      <c r="B138" s="67"/>
      <c r="C138" s="74"/>
      <c r="D138" s="68"/>
      <c r="E138" s="23"/>
      <c r="F138" s="67"/>
      <c r="G138" s="67">
        <f>+F138-B138</f>
        <v>0</v>
      </c>
      <c r="H138" s="52"/>
    </row>
    <row r="139" spans="1:8" ht="19.5" customHeight="1">
      <c r="A139" s="77"/>
      <c r="B139" s="57">
        <f>SUM(B120+B128+B131+B132+B133+B135+B136+B137)</f>
        <v>0</v>
      </c>
      <c r="C139" s="77"/>
      <c r="D139" s="55" t="s">
        <v>36</v>
      </c>
      <c r="E139" s="100"/>
      <c r="F139" s="57">
        <f>SUM(F120+F128+F131+F132+F133+F135+F136+F137)</f>
        <v>0</v>
      </c>
      <c r="G139" s="57">
        <f>SUM(G120+G128+G131+G132+G133+G135+G136+G137)</f>
        <v>0</v>
      </c>
      <c r="H139" s="58"/>
    </row>
    <row r="140" spans="1:8" ht="21" customHeight="1">
      <c r="A140" s="77"/>
      <c r="B140" s="103">
        <f>+B117+B139</f>
        <v>0</v>
      </c>
      <c r="C140" s="104"/>
      <c r="D140" s="105" t="s">
        <v>38</v>
      </c>
      <c r="E140" s="106"/>
      <c r="F140" s="103">
        <f>SUM(F117+F139)</f>
        <v>0</v>
      </c>
      <c r="G140" s="103">
        <f>+G117+G139</f>
        <v>0</v>
      </c>
      <c r="H140" s="58"/>
    </row>
    <row r="141" spans="1:8" ht="12.75" customHeight="1">
      <c r="A141" s="107"/>
      <c r="B141" s="96"/>
      <c r="C141" s="94"/>
      <c r="D141" s="108"/>
      <c r="E141" s="45"/>
      <c r="F141" s="96"/>
      <c r="G141" s="96"/>
      <c r="H141" s="97"/>
    </row>
    <row r="142" spans="1:8" ht="34.5" customHeight="1">
      <c r="A142" s="109"/>
      <c r="B142" s="110"/>
      <c r="C142" s="111"/>
      <c r="D142" s="112"/>
      <c r="E142" s="112"/>
      <c r="F142" s="113"/>
      <c r="G142" s="110"/>
      <c r="H142" s="114"/>
    </row>
    <row r="143" spans="1:8" ht="32.25" customHeight="1">
      <c r="A143" s="61"/>
      <c r="B143" s="115"/>
      <c r="C143" s="116"/>
      <c r="D143" s="116"/>
      <c r="E143" s="117" t="s">
        <v>67</v>
      </c>
      <c r="F143" s="118"/>
      <c r="G143" s="116"/>
      <c r="H143" s="119"/>
    </row>
    <row r="144" spans="1:8" ht="12.75" customHeight="1">
      <c r="A144" s="120"/>
      <c r="B144" s="115"/>
      <c r="C144" s="115"/>
      <c r="D144" s="115"/>
      <c r="E144" s="115"/>
      <c r="F144" s="113"/>
      <c r="G144" s="115"/>
      <c r="H144" s="121"/>
    </row>
    <row r="145" spans="1:8" ht="16.5" customHeight="1">
      <c r="A145" s="120" t="s">
        <v>162</v>
      </c>
      <c r="B145" s="122"/>
      <c r="C145" s="123"/>
      <c r="D145" s="113"/>
      <c r="E145" s="115" t="s">
        <v>82</v>
      </c>
      <c r="F145" s="29"/>
      <c r="G145" s="46"/>
      <c r="H145" s="124"/>
    </row>
    <row r="146" spans="1:8">
      <c r="A146" s="125"/>
      <c r="B146" s="126"/>
      <c r="C146" s="126"/>
      <c r="D146" s="115"/>
      <c r="E146" s="115"/>
      <c r="F146" s="115"/>
      <c r="G146" s="115"/>
      <c r="H146" s="121"/>
    </row>
    <row r="147" spans="1:8">
      <c r="A147" s="125"/>
      <c r="B147" s="126"/>
      <c r="C147" s="126"/>
      <c r="D147" s="115"/>
      <c r="E147" s="115"/>
      <c r="F147" s="115"/>
      <c r="G147" s="115"/>
      <c r="H147" s="121"/>
    </row>
    <row r="148" spans="1:8">
      <c r="A148" s="120" t="s">
        <v>162</v>
      </c>
      <c r="B148" s="122"/>
      <c r="C148" s="126"/>
      <c r="D148" s="115"/>
      <c r="E148" s="115" t="s">
        <v>68</v>
      </c>
      <c r="F148" s="29"/>
      <c r="G148" s="29"/>
      <c r="H148" s="121"/>
    </row>
    <row r="149" spans="1:8" ht="21" customHeight="1">
      <c r="A149" s="127"/>
      <c r="B149" s="122"/>
      <c r="C149" s="122"/>
      <c r="D149" s="29"/>
      <c r="E149" s="29"/>
      <c r="F149" s="29"/>
      <c r="G149" s="29"/>
      <c r="H149" s="128"/>
    </row>
    <row r="150" spans="1:8">
      <c r="A150" s="126"/>
      <c r="B150" s="115"/>
    </row>
  </sheetData>
  <mergeCells count="1">
    <mergeCell ref="F3:G3"/>
  </mergeCells>
  <pageMargins left="0.39370078740157483" right="0.19685039370078741" top="0.59055118110236227" bottom="0.59055118110236227" header="0.51181102362204722" footer="0.31496062992125984"/>
  <pageSetup paperSize="9" orientation="portrait" r:id="rId1"/>
  <headerFooter scaleWithDoc="0">
    <oddHeader>&amp;R&amp;G</oddHeader>
    <oddFooter>&amp;L&amp;"Arial,Standard"&amp;9&amp;Y&amp;F/&amp;A&amp;R&amp;9&amp;Y&amp;P/&amp;N</oddFooter>
  </headerFooter>
  <rowBreaks count="1" manualBreakCount="1">
    <brk id="141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zoomScaleNormal="100" workbookViewId="0">
      <selection activeCell="A3" sqref="A3"/>
    </sheetView>
  </sheetViews>
  <sheetFormatPr baseColWidth="10" defaultRowHeight="12.75"/>
  <cols>
    <col min="1" max="1" width="7.5" style="25" customWidth="1"/>
    <col min="2" max="2" width="37.5" style="25" customWidth="1"/>
    <col min="3" max="5" width="12.625" style="25" customWidth="1"/>
    <col min="6" max="16384" width="11" style="25"/>
  </cols>
  <sheetData>
    <row r="1" spans="1:5">
      <c r="A1" s="129" t="s">
        <v>193</v>
      </c>
      <c r="B1" s="129"/>
      <c r="C1" s="129" t="s">
        <v>186</v>
      </c>
      <c r="D1" s="129"/>
      <c r="E1" s="129"/>
    </row>
    <row r="3" spans="1:5" ht="15">
      <c r="A3" s="1" t="s">
        <v>40</v>
      </c>
      <c r="B3" s="1"/>
      <c r="C3" s="1"/>
      <c r="D3" s="130" t="s">
        <v>189</v>
      </c>
      <c r="E3" s="130"/>
    </row>
    <row r="4" spans="1:5" ht="10.5" customHeight="1"/>
    <row r="5" spans="1:5" ht="15">
      <c r="A5" s="219" t="s">
        <v>43</v>
      </c>
      <c r="B5" s="220"/>
      <c r="C5" s="220"/>
      <c r="D5" s="220"/>
      <c r="E5" s="220"/>
    </row>
    <row r="6" spans="1:5">
      <c r="A6" s="29"/>
      <c r="B6" s="29"/>
      <c r="C6" s="29"/>
      <c r="D6" s="29"/>
      <c r="E6" s="29"/>
    </row>
    <row r="7" spans="1:5">
      <c r="A7" s="131" t="s">
        <v>59</v>
      </c>
      <c r="B7" s="100" t="s">
        <v>177</v>
      </c>
      <c r="C7" s="132"/>
      <c r="D7" s="132"/>
      <c r="E7" s="133" t="s">
        <v>37</v>
      </c>
    </row>
    <row r="8" spans="1:5">
      <c r="A8" s="134" t="s">
        <v>60</v>
      </c>
      <c r="B8" s="100" t="s">
        <v>178</v>
      </c>
      <c r="C8" s="135" t="s">
        <v>1</v>
      </c>
      <c r="D8" s="135" t="s">
        <v>2</v>
      </c>
      <c r="E8" s="133" t="s">
        <v>62</v>
      </c>
    </row>
    <row r="9" spans="1:5">
      <c r="A9" s="136" t="s">
        <v>61</v>
      </c>
      <c r="B9" s="137" t="s">
        <v>44</v>
      </c>
      <c r="C9" s="138" t="s">
        <v>49</v>
      </c>
      <c r="D9" s="138" t="s">
        <v>49</v>
      </c>
      <c r="E9" s="139" t="s">
        <v>63</v>
      </c>
    </row>
    <row r="10" spans="1:5">
      <c r="A10" s="140"/>
      <c r="C10" s="141"/>
      <c r="D10" s="141"/>
      <c r="E10" s="142">
        <v>0</v>
      </c>
    </row>
    <row r="11" spans="1:5">
      <c r="A11" s="28"/>
      <c r="C11" s="143"/>
      <c r="D11" s="143"/>
      <c r="E11" s="142">
        <v>0</v>
      </c>
    </row>
    <row r="12" spans="1:5">
      <c r="A12" s="28"/>
      <c r="C12" s="143"/>
      <c r="D12" s="143"/>
      <c r="E12" s="142">
        <v>0</v>
      </c>
    </row>
    <row r="13" spans="1:5">
      <c r="A13" s="28"/>
      <c r="C13" s="143"/>
      <c r="D13" s="143"/>
      <c r="E13" s="142">
        <v>0</v>
      </c>
    </row>
    <row r="14" spans="1:5">
      <c r="A14" s="28"/>
      <c r="C14" s="143"/>
      <c r="D14" s="143"/>
      <c r="E14" s="142">
        <v>0</v>
      </c>
    </row>
    <row r="15" spans="1:5">
      <c r="A15" s="28"/>
      <c r="C15" s="143"/>
      <c r="D15" s="143"/>
      <c r="E15" s="142">
        <v>0</v>
      </c>
    </row>
    <row r="16" spans="1:5">
      <c r="A16" s="28"/>
      <c r="C16" s="143"/>
      <c r="D16" s="143"/>
      <c r="E16" s="142">
        <v>0</v>
      </c>
    </row>
    <row r="17" spans="1:5">
      <c r="A17" s="28"/>
      <c r="C17" s="143"/>
      <c r="D17" s="143"/>
      <c r="E17" s="142">
        <v>0</v>
      </c>
    </row>
    <row r="18" spans="1:5">
      <c r="A18" s="28"/>
      <c r="C18" s="143"/>
      <c r="D18" s="143"/>
      <c r="E18" s="142">
        <v>0</v>
      </c>
    </row>
    <row r="19" spans="1:5">
      <c r="A19" s="140"/>
      <c r="B19" s="29"/>
      <c r="C19" s="144"/>
      <c r="D19" s="144"/>
      <c r="E19" s="142"/>
    </row>
    <row r="20" spans="1:5">
      <c r="A20" s="131" t="s">
        <v>59</v>
      </c>
      <c r="B20" s="100" t="s">
        <v>177</v>
      </c>
      <c r="C20" s="132"/>
      <c r="D20" s="132"/>
      <c r="E20" s="145" t="s">
        <v>37</v>
      </c>
    </row>
    <row r="21" spans="1:5">
      <c r="A21" s="134" t="s">
        <v>60</v>
      </c>
      <c r="B21" s="100" t="s">
        <v>178</v>
      </c>
      <c r="C21" s="135" t="s">
        <v>1</v>
      </c>
      <c r="D21" s="135" t="s">
        <v>2</v>
      </c>
      <c r="E21" s="133" t="s">
        <v>62</v>
      </c>
    </row>
    <row r="22" spans="1:5">
      <c r="A22" s="136" t="s">
        <v>61</v>
      </c>
      <c r="B22" s="137" t="s">
        <v>44</v>
      </c>
      <c r="C22" s="138" t="s">
        <v>49</v>
      </c>
      <c r="D22" s="138" t="s">
        <v>49</v>
      </c>
      <c r="E22" s="139" t="s">
        <v>63</v>
      </c>
    </row>
    <row r="23" spans="1:5">
      <c r="A23" s="28"/>
      <c r="C23" s="141"/>
      <c r="D23" s="141"/>
      <c r="E23" s="142">
        <v>0</v>
      </c>
    </row>
    <row r="24" spans="1:5">
      <c r="A24" s="28"/>
      <c r="C24" s="143"/>
      <c r="D24" s="143"/>
      <c r="E24" s="142">
        <v>0</v>
      </c>
    </row>
    <row r="25" spans="1:5">
      <c r="A25" s="28"/>
      <c r="C25" s="143"/>
      <c r="D25" s="143"/>
      <c r="E25" s="142">
        <v>0</v>
      </c>
    </row>
    <row r="26" spans="1:5">
      <c r="A26" s="28"/>
      <c r="C26" s="143"/>
      <c r="D26" s="143"/>
      <c r="E26" s="142">
        <v>0</v>
      </c>
    </row>
    <row r="27" spans="1:5">
      <c r="A27" s="28"/>
      <c r="C27" s="143"/>
      <c r="D27" s="143"/>
      <c r="E27" s="142">
        <v>0</v>
      </c>
    </row>
    <row r="28" spans="1:5">
      <c r="A28" s="28"/>
      <c r="C28" s="143"/>
      <c r="D28" s="143"/>
      <c r="E28" s="142">
        <v>0</v>
      </c>
    </row>
    <row r="29" spans="1:5">
      <c r="A29" s="28"/>
      <c r="C29" s="143"/>
      <c r="D29" s="143"/>
      <c r="E29" s="142">
        <v>0</v>
      </c>
    </row>
    <row r="30" spans="1:5">
      <c r="A30" s="28"/>
      <c r="C30" s="143"/>
      <c r="D30" s="143"/>
      <c r="E30" s="142">
        <v>0</v>
      </c>
    </row>
    <row r="31" spans="1:5">
      <c r="A31" s="140"/>
      <c r="B31" s="29"/>
      <c r="C31" s="144"/>
      <c r="D31" s="144"/>
      <c r="E31" s="142"/>
    </row>
    <row r="32" spans="1:5">
      <c r="A32" s="131" t="s">
        <v>59</v>
      </c>
      <c r="B32" s="100" t="s">
        <v>177</v>
      </c>
      <c r="C32" s="132"/>
      <c r="D32" s="132"/>
      <c r="E32" s="145" t="s">
        <v>37</v>
      </c>
    </row>
    <row r="33" spans="1:5">
      <c r="A33" s="134" t="s">
        <v>60</v>
      </c>
      <c r="B33" s="100" t="s">
        <v>178</v>
      </c>
      <c r="C33" s="135" t="s">
        <v>1</v>
      </c>
      <c r="D33" s="135" t="s">
        <v>2</v>
      </c>
      <c r="E33" s="133" t="s">
        <v>62</v>
      </c>
    </row>
    <row r="34" spans="1:5">
      <c r="A34" s="136" t="s">
        <v>61</v>
      </c>
      <c r="B34" s="137" t="s">
        <v>44</v>
      </c>
      <c r="C34" s="138" t="s">
        <v>49</v>
      </c>
      <c r="D34" s="138" t="s">
        <v>49</v>
      </c>
      <c r="E34" s="139" t="s">
        <v>63</v>
      </c>
    </row>
    <row r="35" spans="1:5">
      <c r="A35" s="28"/>
      <c r="C35" s="144"/>
      <c r="D35" s="144"/>
      <c r="E35" s="142">
        <v>0</v>
      </c>
    </row>
    <row r="36" spans="1:5">
      <c r="A36" s="28"/>
      <c r="C36" s="143"/>
      <c r="D36" s="143"/>
      <c r="E36" s="142">
        <v>0</v>
      </c>
    </row>
    <row r="37" spans="1:5">
      <c r="A37" s="28"/>
      <c r="C37" s="143"/>
      <c r="D37" s="143"/>
      <c r="E37" s="142">
        <v>0</v>
      </c>
    </row>
    <row r="38" spans="1:5">
      <c r="A38" s="28"/>
      <c r="C38" s="143"/>
      <c r="D38" s="143"/>
      <c r="E38" s="142">
        <v>0</v>
      </c>
    </row>
    <row r="39" spans="1:5">
      <c r="A39" s="28"/>
      <c r="C39" s="143"/>
      <c r="D39" s="143"/>
      <c r="E39" s="142">
        <v>0</v>
      </c>
    </row>
    <row r="40" spans="1:5">
      <c r="A40" s="28"/>
      <c r="C40" s="143"/>
      <c r="D40" s="143"/>
      <c r="E40" s="142">
        <v>0</v>
      </c>
    </row>
    <row r="41" spans="1:5">
      <c r="A41" s="28"/>
      <c r="C41" s="143"/>
      <c r="D41" s="143"/>
      <c r="E41" s="142">
        <v>0</v>
      </c>
    </row>
    <row r="42" spans="1:5">
      <c r="A42" s="28"/>
      <c r="C42" s="143"/>
      <c r="D42" s="143"/>
      <c r="E42" s="142">
        <v>0</v>
      </c>
    </row>
    <row r="43" spans="1:5">
      <c r="A43" s="28"/>
      <c r="C43" s="143"/>
      <c r="D43" s="143"/>
      <c r="E43" s="142">
        <v>0</v>
      </c>
    </row>
    <row r="44" spans="1:5">
      <c r="A44" s="140"/>
      <c r="B44" s="29"/>
      <c r="C44" s="144"/>
      <c r="D44" s="144"/>
      <c r="E44" s="142"/>
    </row>
    <row r="45" spans="1:5">
      <c r="A45" s="131" t="s">
        <v>59</v>
      </c>
      <c r="B45" s="100" t="s">
        <v>177</v>
      </c>
      <c r="C45" s="132"/>
      <c r="D45" s="132"/>
      <c r="E45" s="145" t="s">
        <v>37</v>
      </c>
    </row>
    <row r="46" spans="1:5">
      <c r="A46" s="134" t="s">
        <v>60</v>
      </c>
      <c r="B46" s="100" t="s">
        <v>178</v>
      </c>
      <c r="C46" s="135" t="s">
        <v>1</v>
      </c>
      <c r="D46" s="135" t="s">
        <v>2</v>
      </c>
      <c r="E46" s="133" t="s">
        <v>62</v>
      </c>
    </row>
    <row r="47" spans="1:5">
      <c r="A47" s="136" t="s">
        <v>61</v>
      </c>
      <c r="B47" s="137" t="s">
        <v>44</v>
      </c>
      <c r="C47" s="138" t="s">
        <v>49</v>
      </c>
      <c r="D47" s="138" t="s">
        <v>49</v>
      </c>
      <c r="E47" s="139" t="s">
        <v>63</v>
      </c>
    </row>
    <row r="48" spans="1:5">
      <c r="A48" s="28"/>
      <c r="C48" s="144"/>
      <c r="D48" s="144"/>
      <c r="E48" s="142">
        <v>0</v>
      </c>
    </row>
    <row r="49" spans="1:5">
      <c r="A49" s="28"/>
      <c r="C49" s="143"/>
      <c r="D49" s="143"/>
      <c r="E49" s="142">
        <v>0</v>
      </c>
    </row>
    <row r="50" spans="1:5">
      <c r="A50" s="28"/>
      <c r="C50" s="143"/>
      <c r="D50" s="143"/>
      <c r="E50" s="142">
        <v>0</v>
      </c>
    </row>
    <row r="51" spans="1:5">
      <c r="A51" s="28"/>
      <c r="C51" s="143"/>
      <c r="D51" s="143"/>
      <c r="E51" s="142">
        <v>0</v>
      </c>
    </row>
    <row r="52" spans="1:5">
      <c r="A52" s="28"/>
      <c r="C52" s="143"/>
      <c r="D52" s="143"/>
      <c r="E52" s="142">
        <v>0</v>
      </c>
    </row>
    <row r="53" spans="1:5">
      <c r="A53" s="28"/>
      <c r="C53" s="143"/>
      <c r="D53" s="143"/>
      <c r="E53" s="142">
        <v>0</v>
      </c>
    </row>
    <row r="54" spans="1:5">
      <c r="A54" s="28"/>
      <c r="C54" s="143"/>
      <c r="D54" s="143"/>
      <c r="E54" s="142">
        <v>0</v>
      </c>
    </row>
    <row r="55" spans="1:5">
      <c r="A55" s="28"/>
      <c r="C55" s="143"/>
      <c r="D55" s="143"/>
      <c r="E55" s="142">
        <v>0</v>
      </c>
    </row>
    <row r="56" spans="1:5">
      <c r="A56" s="28"/>
      <c r="C56" s="143"/>
      <c r="D56" s="143"/>
      <c r="E56" s="142">
        <v>0</v>
      </c>
    </row>
    <row r="57" spans="1:5">
      <c r="A57" s="28"/>
      <c r="C57" s="143"/>
      <c r="D57" s="143"/>
      <c r="E57" s="142">
        <v>0</v>
      </c>
    </row>
    <row r="58" spans="1:5">
      <c r="A58" s="28"/>
      <c r="C58" s="143"/>
      <c r="D58" s="143"/>
      <c r="E58" s="142"/>
    </row>
    <row r="59" spans="1:5">
      <c r="A59" s="28"/>
      <c r="C59" s="143"/>
      <c r="D59" s="143"/>
      <c r="E59" s="142"/>
    </row>
    <row r="60" spans="1:5">
      <c r="A60" s="28"/>
      <c r="C60" s="143"/>
      <c r="D60" s="143"/>
      <c r="E60" s="142"/>
    </row>
    <row r="61" spans="1:5">
      <c r="A61" s="140"/>
      <c r="C61" s="144"/>
      <c r="D61" s="144"/>
      <c r="E61" s="142"/>
    </row>
    <row r="62" spans="1:5">
      <c r="A62" s="140"/>
      <c r="C62" s="142"/>
      <c r="D62" s="142"/>
      <c r="E62" s="142"/>
    </row>
    <row r="63" spans="1:5" ht="12.75" customHeight="1">
      <c r="A63" s="2"/>
      <c r="B63" s="2"/>
      <c r="C63" s="23"/>
    </row>
    <row r="64" spans="1:5" ht="18.75" customHeight="1">
      <c r="A64" s="146"/>
      <c r="B64" s="147"/>
      <c r="C64" s="118"/>
      <c r="D64" s="118"/>
      <c r="E64" s="148"/>
    </row>
    <row r="65" spans="1:8">
      <c r="A65" s="120"/>
      <c r="B65" s="115"/>
      <c r="C65" s="149" t="s">
        <v>67</v>
      </c>
      <c r="D65" s="113"/>
      <c r="E65" s="150"/>
      <c r="F65" s="28"/>
    </row>
    <row r="66" spans="1:8" ht="18" customHeight="1">
      <c r="A66" s="120"/>
      <c r="B66" s="115"/>
      <c r="C66" s="115"/>
      <c r="D66" s="113"/>
      <c r="E66" s="150"/>
      <c r="F66" s="28"/>
    </row>
    <row r="67" spans="1:8">
      <c r="A67" s="120" t="s">
        <v>162</v>
      </c>
      <c r="B67" s="151" t="s">
        <v>163</v>
      </c>
      <c r="D67" s="115"/>
      <c r="E67" s="152"/>
      <c r="F67" s="153"/>
    </row>
    <row r="68" spans="1:8">
      <c r="A68" s="120"/>
      <c r="B68" s="126"/>
      <c r="C68" s="115" t="s">
        <v>165</v>
      </c>
      <c r="D68" s="115"/>
      <c r="E68" s="150"/>
      <c r="F68" s="28"/>
    </row>
    <row r="69" spans="1:8">
      <c r="A69" s="120"/>
      <c r="B69" s="126"/>
      <c r="C69" s="115"/>
      <c r="D69" s="115"/>
      <c r="E69" s="150"/>
      <c r="F69" s="28"/>
    </row>
    <row r="70" spans="1:8">
      <c r="A70" s="120" t="s">
        <v>162</v>
      </c>
      <c r="B70" s="151" t="s">
        <v>164</v>
      </c>
      <c r="D70" s="115"/>
      <c r="E70" s="150"/>
      <c r="F70" s="28"/>
    </row>
    <row r="71" spans="1:8">
      <c r="A71" s="125"/>
      <c r="B71" s="126"/>
      <c r="C71" s="115" t="s">
        <v>165</v>
      </c>
      <c r="D71" s="115"/>
      <c r="E71" s="150"/>
      <c r="H71" s="28"/>
    </row>
    <row r="72" spans="1:8">
      <c r="A72" s="154"/>
      <c r="B72" s="29"/>
      <c r="C72" s="29"/>
      <c r="D72" s="29"/>
      <c r="E72" s="155"/>
      <c r="H72" s="28"/>
    </row>
  </sheetData>
  <mergeCells count="1">
    <mergeCell ref="A5:E5"/>
  </mergeCells>
  <pageMargins left="0.59055118110236227" right="0.39370078740157483" top="0.78740157480314965" bottom="0.59055118110236227" header="0.51181102362204722" footer="0.51181102362204722"/>
  <pageSetup paperSize="9" orientation="portrait" r:id="rId1"/>
  <headerFooter scaleWithDoc="0">
    <oddHeader>&amp;R&amp;G</oddHeader>
    <oddFooter>&amp;L&amp;8&amp;F/&amp;A&amp;R&amp;8&amp;P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selection activeCell="D1" sqref="D1"/>
    </sheetView>
  </sheetViews>
  <sheetFormatPr baseColWidth="10" defaultRowHeight="12.75"/>
  <cols>
    <col min="1" max="1" width="7" style="25" customWidth="1"/>
    <col min="2" max="2" width="11.375" style="25" customWidth="1"/>
    <col min="3" max="3" width="8" style="25" customWidth="1"/>
    <col min="4" max="4" width="11" style="25"/>
    <col min="5" max="5" width="21.875" style="25" customWidth="1"/>
    <col min="6" max="7" width="12.625" style="25" customWidth="1"/>
    <col min="8" max="8" width="3.5" style="28" customWidth="1"/>
    <col min="9" max="16384" width="11" style="25"/>
  </cols>
  <sheetData>
    <row r="1" spans="1:8" ht="15">
      <c r="A1" s="26" t="s">
        <v>0</v>
      </c>
      <c r="B1" s="26"/>
      <c r="C1" s="26"/>
      <c r="D1" s="130" t="s">
        <v>161</v>
      </c>
      <c r="E1" s="27"/>
    </row>
    <row r="3" spans="1:8" ht="15">
      <c r="A3" s="1" t="s">
        <v>185</v>
      </c>
      <c r="B3" s="1"/>
      <c r="C3" s="1"/>
      <c r="F3" s="217" t="s">
        <v>46</v>
      </c>
      <c r="G3" s="218"/>
      <c r="H3" s="25"/>
    </row>
    <row r="4" spans="1:8" ht="9" customHeight="1">
      <c r="C4" s="29"/>
      <c r="D4" s="29"/>
      <c r="E4" s="29"/>
      <c r="F4" s="29"/>
      <c r="G4" s="29"/>
      <c r="H4" s="30"/>
    </row>
    <row r="5" spans="1:8" ht="25.5" customHeight="1">
      <c r="A5" s="31" t="s">
        <v>64</v>
      </c>
      <c r="B5" s="32"/>
      <c r="C5" s="31" t="s">
        <v>65</v>
      </c>
      <c r="D5" s="33"/>
      <c r="E5" s="33"/>
      <c r="F5" s="34"/>
      <c r="G5" s="34"/>
      <c r="H5" s="35"/>
    </row>
    <row r="6" spans="1:8">
      <c r="A6" s="36" t="s">
        <v>47</v>
      </c>
      <c r="B6" s="37" t="s">
        <v>1</v>
      </c>
      <c r="C6" s="38" t="s">
        <v>66</v>
      </c>
      <c r="D6" s="39"/>
      <c r="E6" s="39"/>
      <c r="F6" s="37" t="s">
        <v>2</v>
      </c>
      <c r="G6" s="40" t="s">
        <v>37</v>
      </c>
      <c r="H6" s="41" t="s">
        <v>54</v>
      </c>
    </row>
    <row r="7" spans="1:8">
      <c r="A7" s="42" t="s">
        <v>49</v>
      </c>
      <c r="B7" s="43" t="s">
        <v>50</v>
      </c>
      <c r="C7" s="44" t="s">
        <v>51</v>
      </c>
      <c r="D7" s="45" t="s">
        <v>52</v>
      </c>
      <c r="E7" s="46"/>
      <c r="F7" s="43" t="s">
        <v>53</v>
      </c>
      <c r="G7" s="47" t="s">
        <v>39</v>
      </c>
      <c r="H7" s="48" t="s">
        <v>48</v>
      </c>
    </row>
    <row r="8" spans="1:8" ht="9.75" customHeight="1">
      <c r="A8" s="49"/>
      <c r="B8" s="50"/>
      <c r="C8" s="49"/>
      <c r="D8" s="23"/>
      <c r="E8" s="23"/>
      <c r="F8" s="51"/>
      <c r="G8" s="51"/>
      <c r="H8" s="52"/>
    </row>
    <row r="9" spans="1:8" ht="15" customHeight="1">
      <c r="A9" s="53">
        <v>1</v>
      </c>
      <c r="B9" s="54"/>
      <c r="C9" s="53">
        <v>1</v>
      </c>
      <c r="D9" s="55" t="s">
        <v>3</v>
      </c>
      <c r="E9" s="56"/>
      <c r="F9" s="57"/>
      <c r="G9" s="57"/>
      <c r="H9" s="58"/>
    </row>
    <row r="10" spans="1:8" ht="15" customHeight="1">
      <c r="A10" s="59">
        <v>10</v>
      </c>
      <c r="B10" s="60" t="s">
        <v>55</v>
      </c>
      <c r="C10" s="59">
        <v>10</v>
      </c>
      <c r="D10" s="38" t="s">
        <v>4</v>
      </c>
      <c r="E10" s="39"/>
      <c r="F10" s="60"/>
      <c r="G10" s="60"/>
      <c r="H10" s="52"/>
    </row>
    <row r="11" spans="1:8" ht="15" customHeight="1">
      <c r="A11" s="61"/>
      <c r="B11" s="62">
        <f>+SUM(B12:B18)</f>
        <v>1220806.8900000001</v>
      </c>
      <c r="C11" s="63">
        <v>100</v>
      </c>
      <c r="D11" s="64" t="s">
        <v>56</v>
      </c>
      <c r="E11" s="65"/>
      <c r="F11" s="62">
        <f>+SUM(F12:F18)</f>
        <v>1220806.8900000001</v>
      </c>
      <c r="G11" s="62">
        <f>+SUM(G12:G18)</f>
        <v>0</v>
      </c>
      <c r="H11" s="52"/>
    </row>
    <row r="12" spans="1:8" ht="15" customHeight="1">
      <c r="A12" s="66">
        <v>1000.01</v>
      </c>
      <c r="B12" s="67">
        <v>1421.35</v>
      </c>
      <c r="C12" s="66">
        <v>10000.01</v>
      </c>
      <c r="D12" s="68" t="s">
        <v>83</v>
      </c>
      <c r="E12" s="69"/>
      <c r="F12" s="67">
        <v>1421.35</v>
      </c>
      <c r="G12" s="67">
        <f>F12-B12</f>
        <v>0</v>
      </c>
      <c r="H12" s="52"/>
    </row>
    <row r="13" spans="1:8" ht="15" customHeight="1">
      <c r="A13" s="66">
        <v>1001.01</v>
      </c>
      <c r="B13" s="67">
        <v>766235.8</v>
      </c>
      <c r="C13" s="66">
        <v>10010.01</v>
      </c>
      <c r="D13" s="68" t="s">
        <v>84</v>
      </c>
      <c r="E13" s="69"/>
      <c r="F13" s="67">
        <v>766235.8</v>
      </c>
      <c r="G13" s="67">
        <f t="shared" ref="G13:G18" si="0">F13-B13</f>
        <v>0</v>
      </c>
      <c r="H13" s="52"/>
    </row>
    <row r="14" spans="1:8" ht="15" customHeight="1">
      <c r="A14" s="66">
        <v>1001.02</v>
      </c>
      <c r="B14" s="67">
        <v>0</v>
      </c>
      <c r="C14" s="66">
        <v>10010.02</v>
      </c>
      <c r="D14" s="68" t="s">
        <v>85</v>
      </c>
      <c r="E14" s="69"/>
      <c r="F14" s="67">
        <v>0</v>
      </c>
      <c r="G14" s="67">
        <f t="shared" si="0"/>
        <v>0</v>
      </c>
      <c r="H14" s="52"/>
    </row>
    <row r="15" spans="1:8" ht="15" customHeight="1">
      <c r="A15" s="66">
        <v>1002.05</v>
      </c>
      <c r="B15" s="67">
        <v>200000</v>
      </c>
      <c r="C15" s="66">
        <v>10010.99</v>
      </c>
      <c r="D15" s="68" t="s">
        <v>86</v>
      </c>
      <c r="E15" s="69"/>
      <c r="F15" s="67">
        <v>200000</v>
      </c>
      <c r="G15" s="67">
        <f t="shared" si="0"/>
        <v>0</v>
      </c>
      <c r="H15" s="52"/>
    </row>
    <row r="16" spans="1:8" ht="15" customHeight="1">
      <c r="A16" s="66">
        <v>1002.01</v>
      </c>
      <c r="B16" s="67">
        <v>244498.89</v>
      </c>
      <c r="C16" s="66">
        <v>10020.01</v>
      </c>
      <c r="D16" s="68" t="s">
        <v>87</v>
      </c>
      <c r="E16" s="69"/>
      <c r="F16" s="67">
        <v>244498.89</v>
      </c>
      <c r="G16" s="67">
        <f t="shared" si="0"/>
        <v>0</v>
      </c>
      <c r="H16" s="52"/>
    </row>
    <row r="17" spans="1:8" ht="15" customHeight="1">
      <c r="A17" s="66">
        <v>1002.02</v>
      </c>
      <c r="B17" s="67">
        <v>7357</v>
      </c>
      <c r="C17" s="66">
        <v>10020.02</v>
      </c>
      <c r="D17" s="68" t="s">
        <v>88</v>
      </c>
      <c r="E17" s="69"/>
      <c r="F17" s="67">
        <v>7357</v>
      </c>
      <c r="G17" s="67">
        <f t="shared" si="0"/>
        <v>0</v>
      </c>
      <c r="H17" s="52"/>
    </row>
    <row r="18" spans="1:8" ht="15" customHeight="1">
      <c r="A18" s="66">
        <v>1002.04</v>
      </c>
      <c r="B18" s="67">
        <v>1293.8499999999999</v>
      </c>
      <c r="C18" s="66">
        <v>10020.030000000001</v>
      </c>
      <c r="D18" s="68" t="s">
        <v>89</v>
      </c>
      <c r="E18" s="69"/>
      <c r="F18" s="67">
        <v>1293.8499999999999</v>
      </c>
      <c r="G18" s="67">
        <f t="shared" si="0"/>
        <v>0</v>
      </c>
      <c r="H18" s="52"/>
    </row>
    <row r="19" spans="1:8" ht="15" customHeight="1">
      <c r="A19" s="61"/>
      <c r="B19" s="62">
        <f>+SUM(B20:B34)</f>
        <v>2739537.3200000008</v>
      </c>
      <c r="C19" s="63">
        <v>101</v>
      </c>
      <c r="D19" s="64" t="s">
        <v>5</v>
      </c>
      <c r="E19" s="65"/>
      <c r="F19" s="62">
        <f>+SUM(F20:F34)</f>
        <v>2739537.3200000008</v>
      </c>
      <c r="G19" s="62">
        <f>+SUM(G20:G34)</f>
        <v>0</v>
      </c>
      <c r="H19" s="52"/>
    </row>
    <row r="20" spans="1:8" ht="15" customHeight="1">
      <c r="A20" s="66">
        <v>1015.01</v>
      </c>
      <c r="B20" s="67">
        <v>110569.75</v>
      </c>
      <c r="C20" s="66">
        <v>10100.01</v>
      </c>
      <c r="D20" s="68" t="s">
        <v>90</v>
      </c>
      <c r="E20" s="69"/>
      <c r="F20" s="67">
        <v>110569.75</v>
      </c>
      <c r="G20" s="67">
        <f t="shared" ref="G20:G34" si="1">F20-B20</f>
        <v>0</v>
      </c>
      <c r="H20" s="52"/>
    </row>
    <row r="21" spans="1:8" ht="15" customHeight="1">
      <c r="A21" s="66">
        <v>1015.99</v>
      </c>
      <c r="B21" s="67">
        <v>287646.65000000002</v>
      </c>
      <c r="C21" s="66">
        <v>10100.02</v>
      </c>
      <c r="D21" s="68" t="s">
        <v>91</v>
      </c>
      <c r="E21" s="69"/>
      <c r="F21" s="67">
        <v>287646.65000000002</v>
      </c>
      <c r="G21" s="67">
        <f t="shared" si="1"/>
        <v>0</v>
      </c>
      <c r="H21" s="52"/>
    </row>
    <row r="22" spans="1:8" ht="15" customHeight="1">
      <c r="A22" s="66">
        <v>1015.02</v>
      </c>
      <c r="B22" s="67">
        <v>1081.5999999999999</v>
      </c>
      <c r="C22" s="66">
        <v>10101.01</v>
      </c>
      <c r="D22" s="68" t="s">
        <v>92</v>
      </c>
      <c r="E22" s="69"/>
      <c r="F22" s="67">
        <v>1081.5999999999999</v>
      </c>
      <c r="G22" s="67">
        <f t="shared" si="1"/>
        <v>0</v>
      </c>
      <c r="H22" s="52"/>
    </row>
    <row r="23" spans="1:8" ht="15" customHeight="1">
      <c r="A23" s="66">
        <v>1011.11</v>
      </c>
      <c r="B23" s="67">
        <v>0</v>
      </c>
      <c r="C23" s="66">
        <v>10110.040000000001</v>
      </c>
      <c r="D23" s="68" t="s">
        <v>93</v>
      </c>
      <c r="E23" s="69"/>
      <c r="F23" s="67">
        <v>0</v>
      </c>
      <c r="G23" s="67">
        <f t="shared" si="1"/>
        <v>0</v>
      </c>
      <c r="H23" s="52"/>
    </row>
    <row r="24" spans="1:8" ht="15" customHeight="1">
      <c r="A24" s="66">
        <v>1011.12</v>
      </c>
      <c r="B24" s="67">
        <v>1589.25</v>
      </c>
      <c r="C24" s="66">
        <v>10110.06</v>
      </c>
      <c r="D24" s="68" t="s">
        <v>94</v>
      </c>
      <c r="E24" s="69"/>
      <c r="F24" s="67">
        <v>1589.25</v>
      </c>
      <c r="G24" s="67">
        <f t="shared" si="1"/>
        <v>0</v>
      </c>
      <c r="H24" s="52"/>
    </row>
    <row r="25" spans="1:8" ht="15" customHeight="1">
      <c r="A25" s="66">
        <v>1011.01</v>
      </c>
      <c r="B25" s="67">
        <v>109651.92</v>
      </c>
      <c r="C25" s="66">
        <v>10111.01</v>
      </c>
      <c r="D25" s="68" t="s">
        <v>95</v>
      </c>
      <c r="E25" s="69"/>
      <c r="F25" s="67">
        <v>109651.92</v>
      </c>
      <c r="G25" s="67">
        <f t="shared" si="1"/>
        <v>0</v>
      </c>
      <c r="H25" s="52"/>
    </row>
    <row r="26" spans="1:8" ht="15" customHeight="1">
      <c r="A26" s="66">
        <v>1011.12</v>
      </c>
      <c r="B26" s="67">
        <v>74867.45</v>
      </c>
      <c r="C26" s="66">
        <v>10112.01</v>
      </c>
      <c r="D26" s="68" t="s">
        <v>96</v>
      </c>
      <c r="E26" s="69"/>
      <c r="F26" s="67">
        <v>74867.45</v>
      </c>
      <c r="G26" s="67">
        <f t="shared" si="1"/>
        <v>0</v>
      </c>
      <c r="H26" s="52"/>
    </row>
    <row r="27" spans="1:8" ht="15" customHeight="1">
      <c r="A27" s="66">
        <v>1012.05</v>
      </c>
      <c r="B27" s="67">
        <v>1863589.75</v>
      </c>
      <c r="C27" s="66">
        <v>10120.01</v>
      </c>
      <c r="D27" s="68" t="s">
        <v>97</v>
      </c>
      <c r="E27" s="69"/>
      <c r="F27" s="67">
        <v>1863589.75</v>
      </c>
      <c r="G27" s="67">
        <f t="shared" si="1"/>
        <v>0</v>
      </c>
      <c r="H27" s="52"/>
    </row>
    <row r="28" spans="1:8" ht="15" customHeight="1">
      <c r="A28" s="66">
        <v>1014.2</v>
      </c>
      <c r="B28" s="67">
        <v>-247275</v>
      </c>
      <c r="C28" s="66">
        <v>10120.99</v>
      </c>
      <c r="D28" s="68" t="s">
        <v>98</v>
      </c>
      <c r="E28" s="69"/>
      <c r="F28" s="67">
        <v>-247275</v>
      </c>
      <c r="G28" s="67">
        <f t="shared" si="1"/>
        <v>0</v>
      </c>
      <c r="H28" s="52"/>
    </row>
    <row r="29" spans="1:8" ht="15" customHeight="1">
      <c r="A29" s="66">
        <v>1013</v>
      </c>
      <c r="B29" s="67">
        <v>479951.35</v>
      </c>
      <c r="C29" s="66">
        <v>10143.01</v>
      </c>
      <c r="D29" s="68" t="s">
        <v>99</v>
      </c>
      <c r="E29" s="69"/>
      <c r="F29" s="67">
        <v>479951.35</v>
      </c>
      <c r="G29" s="67">
        <f t="shared" si="1"/>
        <v>0</v>
      </c>
      <c r="H29" s="52"/>
    </row>
    <row r="30" spans="1:8" ht="15" customHeight="1">
      <c r="A30" s="66">
        <v>1019.01</v>
      </c>
      <c r="B30" s="67">
        <v>3822.6</v>
      </c>
      <c r="C30" s="66">
        <v>10192.01</v>
      </c>
      <c r="D30" s="68" t="s">
        <v>100</v>
      </c>
      <c r="E30" s="69"/>
      <c r="F30" s="67">
        <v>3822.6</v>
      </c>
      <c r="G30" s="67">
        <f t="shared" si="1"/>
        <v>0</v>
      </c>
      <c r="H30" s="52"/>
    </row>
    <row r="31" spans="1:8" ht="15" customHeight="1">
      <c r="A31" s="66">
        <v>1019.11</v>
      </c>
      <c r="B31" s="67">
        <v>7736.25</v>
      </c>
      <c r="C31" s="66">
        <v>10192.02</v>
      </c>
      <c r="D31" s="68" t="s">
        <v>101</v>
      </c>
      <c r="E31" s="69"/>
      <c r="F31" s="67">
        <v>7736.25</v>
      </c>
      <c r="G31" s="67">
        <f t="shared" si="1"/>
        <v>0</v>
      </c>
      <c r="H31" s="52"/>
    </row>
    <row r="32" spans="1:8" ht="15" customHeight="1">
      <c r="A32" s="66">
        <v>1019.02</v>
      </c>
      <c r="B32" s="67">
        <v>7393.7</v>
      </c>
      <c r="C32" s="66">
        <v>10192.11</v>
      </c>
      <c r="D32" s="68" t="s">
        <v>102</v>
      </c>
      <c r="E32" s="69"/>
      <c r="F32" s="67">
        <v>7393.7</v>
      </c>
      <c r="G32" s="67">
        <f t="shared" si="1"/>
        <v>0</v>
      </c>
      <c r="H32" s="52"/>
    </row>
    <row r="33" spans="1:8" ht="15" customHeight="1">
      <c r="A33" s="66">
        <v>1019.12</v>
      </c>
      <c r="B33" s="67">
        <v>32813.699999999997</v>
      </c>
      <c r="C33" s="66">
        <v>10192.120000000001</v>
      </c>
      <c r="D33" s="68" t="s">
        <v>103</v>
      </c>
      <c r="E33" s="69"/>
      <c r="F33" s="67">
        <v>32813.699999999997</v>
      </c>
      <c r="G33" s="67">
        <f t="shared" si="1"/>
        <v>0</v>
      </c>
      <c r="H33" s="52"/>
    </row>
    <row r="34" spans="1:8" ht="15" customHeight="1">
      <c r="A34" s="66">
        <v>1019.03</v>
      </c>
      <c r="B34" s="67">
        <v>6098.35</v>
      </c>
      <c r="C34" s="66">
        <v>10192.129999999999</v>
      </c>
      <c r="D34" s="68" t="s">
        <v>104</v>
      </c>
      <c r="E34" s="69"/>
      <c r="F34" s="67">
        <v>6098.35</v>
      </c>
      <c r="G34" s="67">
        <f t="shared" si="1"/>
        <v>0</v>
      </c>
      <c r="H34" s="52"/>
    </row>
    <row r="35" spans="1:8" ht="15" customHeight="1">
      <c r="A35" s="61"/>
      <c r="B35" s="62">
        <f>SUM(B36:B40)</f>
        <v>434701</v>
      </c>
      <c r="C35" s="63">
        <v>102</v>
      </c>
      <c r="D35" s="64" t="s">
        <v>6</v>
      </c>
      <c r="E35" s="65"/>
      <c r="F35" s="62">
        <f>+SUM(F36:F40)</f>
        <v>0</v>
      </c>
      <c r="G35" s="62">
        <f>+SUM(G36:G40)</f>
        <v>-434701</v>
      </c>
      <c r="H35" s="52"/>
    </row>
    <row r="36" spans="1:8" ht="15" customHeight="1">
      <c r="A36" s="66">
        <v>1021.01</v>
      </c>
      <c r="B36" s="70">
        <v>200</v>
      </c>
      <c r="C36" s="71"/>
      <c r="D36" s="68" t="s">
        <v>105</v>
      </c>
      <c r="E36" s="65"/>
      <c r="F36" s="70"/>
      <c r="G36" s="67">
        <f>F36-B36</f>
        <v>-200</v>
      </c>
      <c r="H36" s="58">
        <v>1</v>
      </c>
    </row>
    <row r="37" spans="1:8" ht="15" customHeight="1">
      <c r="A37" s="66">
        <v>1021.02</v>
      </c>
      <c r="B37" s="70">
        <v>2100</v>
      </c>
      <c r="C37" s="71"/>
      <c r="D37" s="68" t="s">
        <v>106</v>
      </c>
      <c r="E37" s="65"/>
      <c r="F37" s="70"/>
      <c r="G37" s="67">
        <f>F37-B37</f>
        <v>-2100</v>
      </c>
      <c r="H37" s="156">
        <v>2</v>
      </c>
    </row>
    <row r="38" spans="1:8" ht="15" customHeight="1">
      <c r="A38" s="66">
        <v>1021.72</v>
      </c>
      <c r="B38" s="70">
        <v>1</v>
      </c>
      <c r="C38" s="71"/>
      <c r="D38" s="68" t="s">
        <v>107</v>
      </c>
      <c r="E38" s="65"/>
      <c r="F38" s="70"/>
      <c r="G38" s="67">
        <f>F38-B38</f>
        <v>-1</v>
      </c>
      <c r="H38" s="58">
        <v>3</v>
      </c>
    </row>
    <row r="39" spans="1:8" ht="15" customHeight="1">
      <c r="A39" s="66">
        <v>1022</v>
      </c>
      <c r="B39" s="70">
        <v>40000</v>
      </c>
      <c r="C39" s="72"/>
      <c r="D39" s="73" t="s">
        <v>108</v>
      </c>
      <c r="E39" s="69"/>
      <c r="F39" s="70"/>
      <c r="G39" s="67">
        <f>F39-B39</f>
        <v>-40000</v>
      </c>
      <c r="H39" s="156">
        <v>4</v>
      </c>
    </row>
    <row r="40" spans="1:8" ht="15" customHeight="1">
      <c r="A40" s="66" t="s">
        <v>109</v>
      </c>
      <c r="B40" s="70">
        <v>392400</v>
      </c>
      <c r="C40" s="72"/>
      <c r="D40" s="68" t="s">
        <v>110</v>
      </c>
      <c r="E40" s="69"/>
      <c r="F40" s="70"/>
      <c r="G40" s="67">
        <f>F40-B40</f>
        <v>-392400</v>
      </c>
      <c r="H40" s="58">
        <v>5</v>
      </c>
    </row>
    <row r="41" spans="1:8" ht="15" customHeight="1">
      <c r="A41" s="61"/>
      <c r="B41" s="62">
        <f>+SUM(B42:B42)</f>
        <v>85164.85</v>
      </c>
      <c r="C41" s="63">
        <v>104</v>
      </c>
      <c r="D41" s="64" t="s">
        <v>7</v>
      </c>
      <c r="E41" s="65"/>
      <c r="F41" s="62">
        <f>+SUM(F42:F42)</f>
        <v>85164.85</v>
      </c>
      <c r="G41" s="62">
        <f>+SUM(G42:G42)</f>
        <v>0</v>
      </c>
      <c r="H41" s="52"/>
    </row>
    <row r="42" spans="1:8" ht="15" customHeight="1">
      <c r="A42" s="74">
        <v>1030.01</v>
      </c>
      <c r="B42" s="67">
        <v>85164.85</v>
      </c>
      <c r="C42" s="74">
        <v>10470.01</v>
      </c>
      <c r="D42" s="68" t="s">
        <v>7</v>
      </c>
      <c r="E42" s="69"/>
      <c r="F42" s="67">
        <v>85164.85</v>
      </c>
      <c r="G42" s="67">
        <f>F42-B42</f>
        <v>0</v>
      </c>
      <c r="H42" s="52"/>
    </row>
    <row r="43" spans="1:8" ht="15" customHeight="1">
      <c r="A43" s="61"/>
      <c r="B43" s="62">
        <f>+SUM(B44:B44)</f>
        <v>0</v>
      </c>
      <c r="C43" s="63">
        <v>106</v>
      </c>
      <c r="D43" s="64" t="s">
        <v>42</v>
      </c>
      <c r="E43" s="65"/>
      <c r="F43" s="62">
        <f>+SUM(F44:F44)</f>
        <v>0</v>
      </c>
      <c r="G43" s="62">
        <f>+SUM(G44:G44)</f>
        <v>0</v>
      </c>
      <c r="H43" s="52"/>
    </row>
    <row r="44" spans="1:8" ht="15" customHeight="1">
      <c r="A44" s="74"/>
      <c r="B44" s="70"/>
      <c r="C44" s="75"/>
      <c r="D44" s="73"/>
      <c r="E44" s="76"/>
      <c r="F44" s="70"/>
      <c r="G44" s="67">
        <f>+F44-B44</f>
        <v>0</v>
      </c>
      <c r="H44" s="52"/>
    </row>
    <row r="45" spans="1:8" ht="15" customHeight="1">
      <c r="A45" s="61"/>
      <c r="B45" s="62">
        <f>+SUM(B46:B48)</f>
        <v>0</v>
      </c>
      <c r="C45" s="63">
        <v>107</v>
      </c>
      <c r="D45" s="64" t="s">
        <v>8</v>
      </c>
      <c r="E45" s="65"/>
      <c r="F45" s="62">
        <f>+SUM(F46:F48)</f>
        <v>201</v>
      </c>
      <c r="G45" s="62">
        <f>+SUM(G46:G48)</f>
        <v>201</v>
      </c>
      <c r="H45" s="52"/>
    </row>
    <row r="46" spans="1:8" ht="15" customHeight="1">
      <c r="A46" s="75"/>
      <c r="B46" s="70"/>
      <c r="C46" s="74">
        <v>10700.01</v>
      </c>
      <c r="D46" s="68" t="s">
        <v>107</v>
      </c>
      <c r="E46" s="23"/>
      <c r="F46" s="70">
        <v>1</v>
      </c>
      <c r="G46" s="67">
        <f>F46-B46</f>
        <v>1</v>
      </c>
      <c r="H46" s="58">
        <v>3</v>
      </c>
    </row>
    <row r="47" spans="1:8" ht="15" customHeight="1">
      <c r="A47" s="75"/>
      <c r="B47" s="70"/>
      <c r="C47" s="74">
        <v>10702.01</v>
      </c>
      <c r="D47" s="68" t="s">
        <v>105</v>
      </c>
      <c r="E47" s="23"/>
      <c r="F47" s="70">
        <v>200</v>
      </c>
      <c r="G47" s="67">
        <f>F47-B47</f>
        <v>200</v>
      </c>
      <c r="H47" s="58">
        <v>1</v>
      </c>
    </row>
    <row r="48" spans="1:8" ht="15" customHeight="1">
      <c r="A48" s="75"/>
      <c r="B48" s="70"/>
      <c r="C48" s="74"/>
      <c r="D48" s="68"/>
      <c r="E48" s="23"/>
      <c r="F48" s="70"/>
      <c r="G48" s="67"/>
      <c r="H48" s="58"/>
    </row>
    <row r="49" spans="1:8" ht="15" customHeight="1">
      <c r="A49" s="61"/>
      <c r="B49" s="62">
        <f>+SUM(B50)</f>
        <v>0</v>
      </c>
      <c r="C49" s="63">
        <v>108</v>
      </c>
      <c r="D49" s="64" t="s">
        <v>9</v>
      </c>
      <c r="E49" s="65"/>
      <c r="F49" s="62">
        <f>+SUM(F50)</f>
        <v>392400</v>
      </c>
      <c r="G49" s="62">
        <f>+SUM(G50)</f>
        <v>392400</v>
      </c>
      <c r="H49" s="58"/>
    </row>
    <row r="50" spans="1:8" ht="15" customHeight="1">
      <c r="A50" s="75"/>
      <c r="B50" s="70"/>
      <c r="C50" s="74">
        <v>10800.01</v>
      </c>
      <c r="D50" s="68" t="s">
        <v>110</v>
      </c>
      <c r="E50" s="23"/>
      <c r="F50" s="70">
        <v>392400</v>
      </c>
      <c r="G50" s="67">
        <f>F50-B50</f>
        <v>392400</v>
      </c>
      <c r="H50" s="58">
        <v>5</v>
      </c>
    </row>
    <row r="51" spans="1:8" ht="15" customHeight="1">
      <c r="A51" s="61"/>
      <c r="B51" s="62">
        <f>+SUM(B52)</f>
        <v>0</v>
      </c>
      <c r="C51" s="63">
        <v>109</v>
      </c>
      <c r="D51" s="64" t="s">
        <v>10</v>
      </c>
      <c r="E51" s="65"/>
      <c r="F51" s="62">
        <f>+SUM(F52)</f>
        <v>0</v>
      </c>
      <c r="G51" s="62">
        <f>+SUM(G52)</f>
        <v>0</v>
      </c>
      <c r="H51" s="52"/>
    </row>
    <row r="52" spans="1:8" ht="15" customHeight="1">
      <c r="A52" s="74"/>
      <c r="B52" s="67"/>
      <c r="C52" s="75"/>
      <c r="D52" s="73"/>
      <c r="E52" s="76"/>
      <c r="F52" s="67"/>
      <c r="G52" s="67">
        <f>+F52-B52</f>
        <v>0</v>
      </c>
      <c r="H52" s="52"/>
    </row>
    <row r="53" spans="1:8" ht="22.5" customHeight="1">
      <c r="A53" s="77"/>
      <c r="B53" s="57">
        <f>SUM(B11+B19+B35+B41+B43+B45+B49+B51)</f>
        <v>4480210.0600000005</v>
      </c>
      <c r="C53" s="78"/>
      <c r="D53" s="55" t="s">
        <v>11</v>
      </c>
      <c r="E53" s="79"/>
      <c r="F53" s="57">
        <f>SUM(F11+F19+F35+F41+F43+F45+F49+F51)</f>
        <v>4438110.0600000005</v>
      </c>
      <c r="G53" s="57">
        <f>SUM(G11+G19+G35+G41+G43+G45+G49+G51)</f>
        <v>-42100</v>
      </c>
      <c r="H53" s="52"/>
    </row>
    <row r="54" spans="1:8" ht="10.5" customHeight="1">
      <c r="A54" s="61"/>
      <c r="B54" s="80"/>
      <c r="C54" s="71"/>
      <c r="D54" s="38"/>
      <c r="E54" s="81"/>
      <c r="F54" s="60"/>
      <c r="G54" s="60"/>
      <c r="H54" s="52"/>
    </row>
    <row r="55" spans="1:8" ht="19.5" customHeight="1">
      <c r="A55" s="59">
        <v>14</v>
      </c>
      <c r="B55" s="82"/>
      <c r="C55" s="83">
        <v>14</v>
      </c>
      <c r="D55" s="84" t="s">
        <v>12</v>
      </c>
      <c r="E55" s="85"/>
      <c r="F55" s="86" t="s">
        <v>55</v>
      </c>
      <c r="G55" s="86" t="s">
        <v>55</v>
      </c>
      <c r="H55" s="52"/>
    </row>
    <row r="56" spans="1:8" ht="15" customHeight="1">
      <c r="A56" s="61"/>
      <c r="B56" s="62">
        <f>SUM(B57:B67)</f>
        <v>3334281.25</v>
      </c>
      <c r="C56" s="63">
        <v>140</v>
      </c>
      <c r="D56" s="64" t="s">
        <v>13</v>
      </c>
      <c r="E56" s="65"/>
      <c r="F56" s="62">
        <f>SUM(F57:F67)</f>
        <v>3334281.25</v>
      </c>
      <c r="G56" s="62">
        <f>SUM(G57:G67)</f>
        <v>0</v>
      </c>
      <c r="H56" s="52"/>
    </row>
    <row r="57" spans="1:8" ht="18" customHeight="1">
      <c r="A57" s="74" t="s">
        <v>124</v>
      </c>
      <c r="B57" s="67">
        <v>4</v>
      </c>
      <c r="C57" s="74">
        <v>14000.01</v>
      </c>
      <c r="D57" s="68" t="s">
        <v>111</v>
      </c>
      <c r="E57" s="23"/>
      <c r="F57" s="67">
        <v>4</v>
      </c>
      <c r="G57" s="67">
        <f>F57-B57</f>
        <v>0</v>
      </c>
      <c r="H57" s="52"/>
    </row>
    <row r="58" spans="1:8" ht="15" customHeight="1">
      <c r="A58" s="74">
        <v>1141.01</v>
      </c>
      <c r="B58" s="67">
        <v>1359652.6</v>
      </c>
      <c r="C58" s="74">
        <v>14010.01</v>
      </c>
      <c r="D58" s="68" t="s">
        <v>112</v>
      </c>
      <c r="E58" s="23"/>
      <c r="F58" s="67">
        <v>1359652.6</v>
      </c>
      <c r="G58" s="67">
        <f t="shared" ref="G58:G67" si="2">F58-B58</f>
        <v>0</v>
      </c>
      <c r="H58" s="52"/>
    </row>
    <row r="59" spans="1:8" ht="15" customHeight="1">
      <c r="A59" s="74">
        <v>1141.02</v>
      </c>
      <c r="B59" s="67">
        <v>0</v>
      </c>
      <c r="C59" s="74">
        <v>14030.01</v>
      </c>
      <c r="D59" s="68" t="s">
        <v>113</v>
      </c>
      <c r="E59" s="23"/>
      <c r="F59" s="67">
        <v>0</v>
      </c>
      <c r="G59" s="67">
        <f t="shared" si="2"/>
        <v>0</v>
      </c>
      <c r="H59" s="52"/>
    </row>
    <row r="60" spans="1:8" ht="15" customHeight="1">
      <c r="A60" s="74">
        <v>1141.51</v>
      </c>
      <c r="B60" s="67">
        <v>405861.55</v>
      </c>
      <c r="C60" s="74">
        <v>14031.01</v>
      </c>
      <c r="D60" s="68" t="s">
        <v>114</v>
      </c>
      <c r="E60" s="23"/>
      <c r="F60" s="67">
        <v>405861.55</v>
      </c>
      <c r="G60" s="67">
        <f t="shared" si="2"/>
        <v>0</v>
      </c>
      <c r="H60" s="52"/>
    </row>
    <row r="61" spans="1:8" ht="15" customHeight="1">
      <c r="A61" s="74">
        <v>1141.52</v>
      </c>
      <c r="B61" s="67">
        <v>158000</v>
      </c>
      <c r="C61" s="74">
        <v>14031.02</v>
      </c>
      <c r="D61" s="68" t="s">
        <v>115</v>
      </c>
      <c r="E61" s="23"/>
      <c r="F61" s="67">
        <v>158000</v>
      </c>
      <c r="G61" s="67">
        <f t="shared" si="2"/>
        <v>0</v>
      </c>
      <c r="H61" s="52"/>
    </row>
    <row r="62" spans="1:8" ht="15" customHeight="1">
      <c r="A62" s="74">
        <v>1141.53</v>
      </c>
      <c r="B62" s="67">
        <v>1</v>
      </c>
      <c r="C62" s="74">
        <v>14031.03</v>
      </c>
      <c r="D62" s="68" t="s">
        <v>116</v>
      </c>
      <c r="E62" s="23"/>
      <c r="F62" s="67">
        <v>1</v>
      </c>
      <c r="G62" s="67">
        <f t="shared" si="2"/>
        <v>0</v>
      </c>
      <c r="H62" s="52"/>
    </row>
    <row r="63" spans="1:8" ht="15" customHeight="1">
      <c r="A63" s="74">
        <v>1141.6099999999999</v>
      </c>
      <c r="B63" s="67">
        <v>210749.1</v>
      </c>
      <c r="C63" s="74">
        <v>14032.01</v>
      </c>
      <c r="D63" s="68" t="s">
        <v>117</v>
      </c>
      <c r="E63" s="23"/>
      <c r="F63" s="67">
        <v>210749.1</v>
      </c>
      <c r="G63" s="67">
        <f t="shared" si="2"/>
        <v>0</v>
      </c>
      <c r="H63" s="52"/>
    </row>
    <row r="64" spans="1:8" ht="15" customHeight="1">
      <c r="A64" s="74">
        <v>1141.6199999999999</v>
      </c>
      <c r="B64" s="67">
        <v>1</v>
      </c>
      <c r="C64" s="74">
        <v>14032.02</v>
      </c>
      <c r="D64" s="68" t="s">
        <v>118</v>
      </c>
      <c r="E64" s="23"/>
      <c r="F64" s="67">
        <v>1</v>
      </c>
      <c r="G64" s="67">
        <f t="shared" si="2"/>
        <v>0</v>
      </c>
      <c r="H64" s="52"/>
    </row>
    <row r="65" spans="1:8" ht="15" customHeight="1">
      <c r="A65" s="61" t="s">
        <v>119</v>
      </c>
      <c r="B65" s="67">
        <v>1200003</v>
      </c>
      <c r="C65" s="74">
        <v>14040.01</v>
      </c>
      <c r="D65" s="68" t="s">
        <v>120</v>
      </c>
      <c r="E65" s="23"/>
      <c r="F65" s="67">
        <v>1200003</v>
      </c>
      <c r="G65" s="67">
        <f t="shared" si="2"/>
        <v>0</v>
      </c>
      <c r="H65" s="52"/>
    </row>
    <row r="66" spans="1:8" ht="15" customHeight="1">
      <c r="A66" s="74" t="s">
        <v>121</v>
      </c>
      <c r="B66" s="67">
        <v>8</v>
      </c>
      <c r="C66" s="74">
        <v>14060.01</v>
      </c>
      <c r="D66" s="68" t="s">
        <v>122</v>
      </c>
      <c r="E66" s="23"/>
      <c r="F66" s="67">
        <v>8</v>
      </c>
      <c r="G66" s="67">
        <f t="shared" si="2"/>
        <v>0</v>
      </c>
      <c r="H66" s="52"/>
    </row>
    <row r="67" spans="1:8" ht="15" customHeight="1">
      <c r="A67" s="75">
        <v>1171.06</v>
      </c>
      <c r="B67" s="67">
        <v>1</v>
      </c>
      <c r="C67" s="74">
        <v>14090.01</v>
      </c>
      <c r="D67" s="68" t="s">
        <v>123</v>
      </c>
      <c r="E67" s="23"/>
      <c r="F67" s="67">
        <v>1</v>
      </c>
      <c r="G67" s="67">
        <f t="shared" si="2"/>
        <v>0</v>
      </c>
      <c r="H67" s="52"/>
    </row>
    <row r="68" spans="1:8" ht="15" customHeight="1">
      <c r="A68" s="87"/>
      <c r="B68" s="62">
        <f>SUM(B69)</f>
        <v>1</v>
      </c>
      <c r="C68" s="63">
        <v>142</v>
      </c>
      <c r="D68" s="64" t="s">
        <v>14</v>
      </c>
      <c r="E68" s="65"/>
      <c r="F68" s="62">
        <f>SUM(F69)</f>
        <v>1</v>
      </c>
      <c r="G68" s="62">
        <f>SUM(G69)</f>
        <v>0</v>
      </c>
      <c r="H68" s="52"/>
    </row>
    <row r="69" spans="1:8" ht="15" customHeight="1">
      <c r="A69" s="75">
        <v>1171.05</v>
      </c>
      <c r="B69" s="67">
        <v>1</v>
      </c>
      <c r="C69" s="74">
        <v>14290.01</v>
      </c>
      <c r="D69" s="68" t="s">
        <v>125</v>
      </c>
      <c r="E69" s="23"/>
      <c r="F69" s="67">
        <v>1</v>
      </c>
      <c r="G69" s="67">
        <f>F69-B69</f>
        <v>0</v>
      </c>
      <c r="H69" s="52"/>
    </row>
    <row r="70" spans="1:8" ht="15" customHeight="1">
      <c r="A70" s="61"/>
      <c r="B70" s="62">
        <f>+SUM(B71:B72)</f>
        <v>1062500</v>
      </c>
      <c r="C70" s="63">
        <v>144</v>
      </c>
      <c r="D70" s="64" t="s">
        <v>15</v>
      </c>
      <c r="E70" s="65"/>
      <c r="F70" s="62">
        <f>+SUM(F71:F72)</f>
        <v>1102500</v>
      </c>
      <c r="G70" s="62">
        <f>+SUM(G71:G72)</f>
        <v>40000</v>
      </c>
      <c r="H70" s="52"/>
    </row>
    <row r="71" spans="1:8" ht="15" customHeight="1">
      <c r="A71" s="74">
        <v>1153.01</v>
      </c>
      <c r="B71" s="67">
        <v>1062500</v>
      </c>
      <c r="C71" s="74">
        <v>14440.01</v>
      </c>
      <c r="D71" s="68" t="s">
        <v>126</v>
      </c>
      <c r="E71" s="23"/>
      <c r="F71" s="67">
        <v>1062500</v>
      </c>
      <c r="G71" s="67">
        <f>F71-B71</f>
        <v>0</v>
      </c>
      <c r="H71" s="52"/>
    </row>
    <row r="72" spans="1:8" ht="15" customHeight="1">
      <c r="A72" s="88"/>
      <c r="B72" s="70"/>
      <c r="C72" s="74">
        <v>14460.01</v>
      </c>
      <c r="D72" s="68" t="s">
        <v>127</v>
      </c>
      <c r="E72" s="23"/>
      <c r="F72" s="70">
        <v>40000</v>
      </c>
      <c r="G72" s="67">
        <f>F72-B72</f>
        <v>40000</v>
      </c>
      <c r="H72" s="156">
        <v>4</v>
      </c>
    </row>
    <row r="73" spans="1:8" ht="15" customHeight="1">
      <c r="A73" s="61"/>
      <c r="B73" s="62">
        <f>SUM(B74:B81)</f>
        <v>3192301</v>
      </c>
      <c r="C73" s="63">
        <v>145</v>
      </c>
      <c r="D73" s="64" t="s">
        <v>16</v>
      </c>
      <c r="E73" s="65"/>
      <c r="F73" s="62">
        <f>SUM(F74:F81)</f>
        <v>3194401</v>
      </c>
      <c r="G73" s="62">
        <f>SUM(G74:G81)</f>
        <v>2100</v>
      </c>
      <c r="H73" s="52"/>
    </row>
    <row r="74" spans="1:8" ht="15" customHeight="1">
      <c r="A74" s="89">
        <v>1153</v>
      </c>
      <c r="B74" s="67">
        <v>2750000</v>
      </c>
      <c r="C74" s="74">
        <v>14540.01</v>
      </c>
      <c r="D74" s="68" t="s">
        <v>128</v>
      </c>
      <c r="E74" s="65"/>
      <c r="F74" s="67">
        <v>2750000</v>
      </c>
      <c r="G74" s="67">
        <f>F74-B74</f>
        <v>0</v>
      </c>
      <c r="H74" s="52"/>
    </row>
    <row r="75" spans="1:8" ht="15" customHeight="1">
      <c r="A75" s="74">
        <v>1154.02</v>
      </c>
      <c r="B75" s="67">
        <v>14301</v>
      </c>
      <c r="C75" s="74">
        <v>14540.02</v>
      </c>
      <c r="D75" s="68" t="s">
        <v>129</v>
      </c>
      <c r="E75" s="65"/>
      <c r="F75" s="67">
        <v>14301</v>
      </c>
      <c r="G75" s="67">
        <f t="shared" ref="G75:G80" si="3">F75-B75</f>
        <v>0</v>
      </c>
      <c r="H75" s="52"/>
    </row>
    <row r="76" spans="1:8" ht="15" customHeight="1">
      <c r="A76" s="74">
        <v>1154.04</v>
      </c>
      <c r="B76" s="67">
        <v>10000</v>
      </c>
      <c r="C76" s="74">
        <v>14540.03</v>
      </c>
      <c r="D76" s="68" t="s">
        <v>130</v>
      </c>
      <c r="E76" s="65"/>
      <c r="F76" s="67">
        <v>10000</v>
      </c>
      <c r="G76" s="67">
        <f t="shared" si="3"/>
        <v>0</v>
      </c>
      <c r="H76" s="52"/>
    </row>
    <row r="77" spans="1:8" ht="15" customHeight="1">
      <c r="A77" s="74">
        <v>1154.03</v>
      </c>
      <c r="B77" s="67">
        <v>5000</v>
      </c>
      <c r="C77" s="74">
        <v>14550.01</v>
      </c>
      <c r="D77" s="68" t="s">
        <v>131</v>
      </c>
      <c r="E77" s="65"/>
      <c r="F77" s="67">
        <v>5000</v>
      </c>
      <c r="G77" s="67">
        <f t="shared" si="3"/>
        <v>0</v>
      </c>
      <c r="H77" s="52"/>
    </row>
    <row r="78" spans="1:8" ht="15" customHeight="1">
      <c r="A78" s="89">
        <v>1155</v>
      </c>
      <c r="B78" s="67">
        <v>5000</v>
      </c>
      <c r="C78" s="74">
        <v>14550.02</v>
      </c>
      <c r="D78" s="68" t="s">
        <v>132</v>
      </c>
      <c r="E78" s="65"/>
      <c r="F78" s="67">
        <v>5000</v>
      </c>
      <c r="G78" s="67">
        <f t="shared" si="3"/>
        <v>0</v>
      </c>
      <c r="H78" s="52"/>
    </row>
    <row r="79" spans="1:8" ht="15" customHeight="1">
      <c r="A79" s="74">
        <v>1154.01</v>
      </c>
      <c r="B79" s="67">
        <v>350000</v>
      </c>
      <c r="C79" s="74">
        <v>14560.01</v>
      </c>
      <c r="D79" s="68" t="s">
        <v>133</v>
      </c>
      <c r="E79" s="65"/>
      <c r="F79" s="67">
        <v>350000</v>
      </c>
      <c r="G79" s="67">
        <f t="shared" si="3"/>
        <v>0</v>
      </c>
      <c r="H79" s="52"/>
    </row>
    <row r="80" spans="1:8" ht="15" customHeight="1">
      <c r="A80" s="74">
        <v>1154.7</v>
      </c>
      <c r="B80" s="67">
        <v>58000</v>
      </c>
      <c r="C80" s="74">
        <v>14560.02</v>
      </c>
      <c r="D80" s="68" t="s">
        <v>133</v>
      </c>
      <c r="E80" s="65"/>
      <c r="F80" s="67">
        <v>58000</v>
      </c>
      <c r="G80" s="67">
        <f t="shared" si="3"/>
        <v>0</v>
      </c>
      <c r="H80" s="52"/>
    </row>
    <row r="81" spans="1:8" ht="15" customHeight="1">
      <c r="A81" s="74"/>
      <c r="B81" s="67"/>
      <c r="C81" s="74">
        <v>1450.03</v>
      </c>
      <c r="D81" s="68" t="s">
        <v>134</v>
      </c>
      <c r="E81" s="65"/>
      <c r="F81" s="67">
        <v>2100</v>
      </c>
      <c r="G81" s="67">
        <v>2100</v>
      </c>
      <c r="H81" s="156">
        <v>2</v>
      </c>
    </row>
    <row r="82" spans="1:8" ht="15" customHeight="1">
      <c r="A82" s="61"/>
      <c r="B82" s="62">
        <f>SUM(B83:B84)</f>
        <v>250002</v>
      </c>
      <c r="C82" s="63">
        <v>146</v>
      </c>
      <c r="D82" s="64" t="s">
        <v>17</v>
      </c>
      <c r="E82" s="65"/>
      <c r="F82" s="62">
        <f>SUM(F83:F84)</f>
        <v>250002</v>
      </c>
      <c r="G82" s="62">
        <f>SUM(G83:G84)</f>
        <v>0</v>
      </c>
      <c r="H82" s="52"/>
    </row>
    <row r="83" spans="1:8" ht="15" customHeight="1">
      <c r="A83" s="89">
        <v>1161</v>
      </c>
      <c r="B83" s="67">
        <v>1</v>
      </c>
      <c r="C83" s="74">
        <v>14610.01</v>
      </c>
      <c r="D83" s="68" t="s">
        <v>135</v>
      </c>
      <c r="E83" s="23"/>
      <c r="F83" s="67">
        <v>1</v>
      </c>
      <c r="G83" s="67">
        <f>F83-B83</f>
        <v>0</v>
      </c>
      <c r="H83" s="52"/>
    </row>
    <row r="84" spans="1:8" ht="15" customHeight="1">
      <c r="A84" s="74" t="s">
        <v>136</v>
      </c>
      <c r="B84" s="67">
        <v>250001</v>
      </c>
      <c r="C84" s="74">
        <v>14640.01</v>
      </c>
      <c r="D84" s="68" t="s">
        <v>137</v>
      </c>
      <c r="E84" s="23"/>
      <c r="F84" s="67">
        <v>250001</v>
      </c>
      <c r="G84" s="67">
        <f>F84-B84</f>
        <v>0</v>
      </c>
      <c r="H84" s="52"/>
    </row>
    <row r="85" spans="1:8" ht="15" customHeight="1">
      <c r="A85" s="61"/>
      <c r="B85" s="62">
        <v>0</v>
      </c>
      <c r="C85" s="71">
        <v>148</v>
      </c>
      <c r="D85" s="90" t="s">
        <v>18</v>
      </c>
      <c r="E85" s="91"/>
      <c r="F85" s="62">
        <v>0</v>
      </c>
      <c r="G85" s="62">
        <f>F85-B85</f>
        <v>0</v>
      </c>
      <c r="H85" s="52"/>
    </row>
    <row r="86" spans="1:8" ht="23.25" customHeight="1">
      <c r="A86" s="77"/>
      <c r="B86" s="57">
        <f>SUM(B56+B68+B70+B73+B82+B85)</f>
        <v>7839085.25</v>
      </c>
      <c r="C86" s="78"/>
      <c r="D86" s="55" t="s">
        <v>19</v>
      </c>
      <c r="E86" s="93"/>
      <c r="F86" s="57">
        <f>SUM(F56+F68+F70+F73+F82+F85)</f>
        <v>7881185.25</v>
      </c>
      <c r="G86" s="57">
        <f>SUM(G56+G68+G70+G73+G82)</f>
        <v>42100</v>
      </c>
      <c r="H86" s="52"/>
    </row>
    <row r="87" spans="1:8" ht="19.5" customHeight="1">
      <c r="A87" s="77"/>
      <c r="B87" s="57">
        <f>SUM(B53+B86)</f>
        <v>12319295.310000001</v>
      </c>
      <c r="C87" s="78"/>
      <c r="D87" s="55" t="s">
        <v>57</v>
      </c>
      <c r="E87" s="93"/>
      <c r="F87" s="57">
        <f>SUM(F53+F86)</f>
        <v>12319295.310000001</v>
      </c>
      <c r="G87" s="57">
        <f>SUM(G53+G86)</f>
        <v>0</v>
      </c>
      <c r="H87" s="52"/>
    </row>
    <row r="88" spans="1:8" ht="8.25" customHeight="1">
      <c r="A88" s="94"/>
      <c r="B88" s="95"/>
      <c r="C88" s="94"/>
      <c r="D88" s="96"/>
      <c r="E88" s="46"/>
      <c r="F88" s="95"/>
      <c r="G88" s="95"/>
      <c r="H88" s="97"/>
    </row>
    <row r="89" spans="1:8" ht="16.5" customHeight="1">
      <c r="A89" s="61"/>
      <c r="B89" s="98"/>
      <c r="C89" s="61"/>
      <c r="D89" s="51"/>
      <c r="E89" s="23"/>
      <c r="F89" s="98"/>
      <c r="G89" s="98"/>
      <c r="H89" s="52"/>
    </row>
    <row r="90" spans="1:8" ht="18.75" customHeight="1">
      <c r="A90" s="53">
        <v>2</v>
      </c>
      <c r="B90" s="99"/>
      <c r="C90" s="53">
        <v>2</v>
      </c>
      <c r="D90" s="55" t="s">
        <v>20</v>
      </c>
      <c r="E90" s="100"/>
      <c r="F90" s="99"/>
      <c r="G90" s="99"/>
      <c r="H90" s="58"/>
    </row>
    <row r="91" spans="1:8" ht="15" customHeight="1">
      <c r="A91" s="59">
        <v>20</v>
      </c>
      <c r="B91" s="98"/>
      <c r="C91" s="59">
        <v>20</v>
      </c>
      <c r="D91" s="38" t="s">
        <v>21</v>
      </c>
      <c r="E91" s="39"/>
      <c r="F91" s="98"/>
      <c r="G91" s="98"/>
      <c r="H91" s="52"/>
    </row>
    <row r="92" spans="1:8" ht="15" customHeight="1">
      <c r="A92" s="61"/>
      <c r="B92" s="62">
        <f>SUM(B93:B104)</f>
        <v>1247662.4500000004</v>
      </c>
      <c r="C92" s="63">
        <v>200</v>
      </c>
      <c r="D92" s="64" t="s">
        <v>22</v>
      </c>
      <c r="E92" s="65"/>
      <c r="F92" s="62">
        <f>SUM(F93:F104)</f>
        <v>1247662.4500000004</v>
      </c>
      <c r="G92" s="62">
        <f>SUM(G93:G104)</f>
        <v>0</v>
      </c>
      <c r="H92" s="52"/>
    </row>
    <row r="93" spans="1:8" ht="15" customHeight="1">
      <c r="A93" s="74">
        <v>2000.01</v>
      </c>
      <c r="B93" s="67">
        <v>1136191.3500000001</v>
      </c>
      <c r="C93" s="74">
        <v>20000.009999999998</v>
      </c>
      <c r="D93" s="68" t="s">
        <v>138</v>
      </c>
      <c r="E93" s="65"/>
      <c r="F93" s="67">
        <v>1136191.3500000001</v>
      </c>
      <c r="G93" s="67">
        <f t="shared" ref="G93:G104" si="4">F93-B93</f>
        <v>0</v>
      </c>
      <c r="H93" s="52"/>
    </row>
    <row r="94" spans="1:8" ht="15" customHeight="1">
      <c r="A94" s="61">
        <v>2006.11</v>
      </c>
      <c r="B94" s="67">
        <v>3607.1</v>
      </c>
      <c r="C94" s="74">
        <v>20010.04</v>
      </c>
      <c r="D94" s="68" t="s">
        <v>139</v>
      </c>
      <c r="E94" s="65"/>
      <c r="F94" s="67">
        <v>3607.1</v>
      </c>
      <c r="G94" s="67">
        <f t="shared" si="4"/>
        <v>0</v>
      </c>
      <c r="H94" s="52"/>
    </row>
    <row r="95" spans="1:8" ht="15" customHeight="1">
      <c r="A95" s="66">
        <v>2006.1</v>
      </c>
      <c r="B95" s="67">
        <v>31836.75</v>
      </c>
      <c r="C95" s="74">
        <v>20010.05</v>
      </c>
      <c r="D95" s="68" t="s">
        <v>140</v>
      </c>
      <c r="E95" s="65"/>
      <c r="F95" s="67">
        <v>31836.75</v>
      </c>
      <c r="G95" s="67">
        <f t="shared" si="4"/>
        <v>0</v>
      </c>
      <c r="H95" s="52"/>
    </row>
    <row r="96" spans="1:8" ht="15" customHeight="1">
      <c r="A96" s="74">
        <v>2006.15</v>
      </c>
      <c r="B96" s="67">
        <v>0</v>
      </c>
      <c r="C96" s="74">
        <v>20010.060000000001</v>
      </c>
      <c r="D96" s="68" t="s">
        <v>141</v>
      </c>
      <c r="E96" s="65"/>
      <c r="F96" s="67">
        <v>0</v>
      </c>
      <c r="G96" s="67">
        <f t="shared" si="4"/>
        <v>0</v>
      </c>
      <c r="H96" s="52"/>
    </row>
    <row r="97" spans="1:8" ht="15" customHeight="1">
      <c r="A97" s="74">
        <v>2006.01</v>
      </c>
      <c r="B97" s="67">
        <v>0</v>
      </c>
      <c r="C97" s="74">
        <v>20011.009999999998</v>
      </c>
      <c r="D97" s="68" t="s">
        <v>142</v>
      </c>
      <c r="E97" s="65"/>
      <c r="F97" s="67">
        <v>0</v>
      </c>
      <c r="G97" s="67">
        <f t="shared" si="4"/>
        <v>0</v>
      </c>
      <c r="H97" s="52"/>
    </row>
    <row r="98" spans="1:8" ht="15" customHeight="1">
      <c r="A98" s="74">
        <v>2006.18</v>
      </c>
      <c r="B98" s="67">
        <v>51455.85</v>
      </c>
      <c r="C98" s="74">
        <v>20010.060000000001</v>
      </c>
      <c r="D98" s="68" t="s">
        <v>143</v>
      </c>
      <c r="E98" s="65"/>
      <c r="F98" s="67">
        <v>51455.85</v>
      </c>
      <c r="G98" s="67">
        <f t="shared" si="4"/>
        <v>0</v>
      </c>
      <c r="H98" s="52"/>
    </row>
    <row r="99" spans="1:8" ht="15" customHeight="1">
      <c r="A99" s="74">
        <v>2009.01</v>
      </c>
      <c r="B99" s="67">
        <v>2993.95</v>
      </c>
      <c r="C99" s="74">
        <v>20022.009999999998</v>
      </c>
      <c r="D99" s="68" t="s">
        <v>144</v>
      </c>
      <c r="E99" s="65"/>
      <c r="F99" s="67">
        <v>2993.95</v>
      </c>
      <c r="G99" s="67">
        <f t="shared" si="4"/>
        <v>0</v>
      </c>
      <c r="H99" s="52"/>
    </row>
    <row r="100" spans="1:8" ht="15" customHeight="1">
      <c r="A100" s="74"/>
      <c r="B100" s="67"/>
      <c r="C100" s="74"/>
      <c r="D100" s="68"/>
      <c r="E100" s="65"/>
      <c r="F100" s="67"/>
      <c r="G100" s="67"/>
      <c r="H100" s="52"/>
    </row>
    <row r="101" spans="1:8" ht="15" customHeight="1">
      <c r="A101" s="74">
        <v>2009.11</v>
      </c>
      <c r="B101" s="67">
        <v>440.05</v>
      </c>
      <c r="C101" s="74">
        <v>20022.02</v>
      </c>
      <c r="D101" s="68" t="s">
        <v>145</v>
      </c>
      <c r="E101" s="65"/>
      <c r="F101" s="67">
        <v>440.05</v>
      </c>
      <c r="G101" s="67">
        <f t="shared" si="4"/>
        <v>0</v>
      </c>
      <c r="H101" s="52"/>
    </row>
    <row r="102" spans="1:8" ht="15" customHeight="1">
      <c r="A102" s="74">
        <v>2009.02</v>
      </c>
      <c r="B102" s="67">
        <v>14787.35</v>
      </c>
      <c r="C102" s="74">
        <v>20022.11</v>
      </c>
      <c r="D102" s="68" t="s">
        <v>146</v>
      </c>
      <c r="E102" s="65"/>
      <c r="F102" s="67">
        <v>14787.35</v>
      </c>
      <c r="G102" s="67">
        <f t="shared" si="4"/>
        <v>0</v>
      </c>
      <c r="H102" s="52"/>
    </row>
    <row r="103" spans="1:8" ht="15" customHeight="1">
      <c r="A103" s="74">
        <v>2009.12</v>
      </c>
      <c r="B103" s="67">
        <v>1007.85</v>
      </c>
      <c r="C103" s="74">
        <v>20022.12</v>
      </c>
      <c r="D103" s="68" t="s">
        <v>147</v>
      </c>
      <c r="E103" s="65"/>
      <c r="F103" s="67">
        <v>1007.85</v>
      </c>
      <c r="G103" s="67">
        <f t="shared" si="4"/>
        <v>0</v>
      </c>
      <c r="H103" s="52"/>
    </row>
    <row r="104" spans="1:8" ht="15" customHeight="1">
      <c r="A104" s="74">
        <v>2009.03</v>
      </c>
      <c r="B104" s="67">
        <v>5342.2</v>
      </c>
      <c r="C104" s="74">
        <v>20022.13</v>
      </c>
      <c r="D104" s="68" t="s">
        <v>148</v>
      </c>
      <c r="E104" s="65"/>
      <c r="F104" s="67">
        <v>5342.2</v>
      </c>
      <c r="G104" s="67">
        <f t="shared" si="4"/>
        <v>0</v>
      </c>
      <c r="H104" s="52"/>
    </row>
    <row r="105" spans="1:8" ht="15" customHeight="1">
      <c r="A105" s="61"/>
      <c r="B105" s="62">
        <f>SUM(B106)</f>
        <v>700000</v>
      </c>
      <c r="C105" s="63">
        <v>201</v>
      </c>
      <c r="D105" s="64" t="s">
        <v>23</v>
      </c>
      <c r="E105" s="65"/>
      <c r="F105" s="62">
        <f>SUM(F106)</f>
        <v>700000</v>
      </c>
      <c r="G105" s="62">
        <f>SUM(G106)</f>
        <v>0</v>
      </c>
      <c r="H105" s="52"/>
    </row>
    <row r="106" spans="1:8" ht="15" customHeight="1">
      <c r="A106" s="66">
        <v>2010.1</v>
      </c>
      <c r="B106" s="67">
        <v>700000</v>
      </c>
      <c r="C106" s="74">
        <v>20101.009999999998</v>
      </c>
      <c r="D106" s="68" t="s">
        <v>149</v>
      </c>
      <c r="E106" s="65"/>
      <c r="F106" s="67">
        <v>700000</v>
      </c>
      <c r="G106" s="67">
        <f>F106-B106</f>
        <v>0</v>
      </c>
      <c r="H106" s="52"/>
    </row>
    <row r="107" spans="1:8" ht="15" customHeight="1">
      <c r="A107" s="61"/>
      <c r="B107" s="62">
        <f>SUM(B108)</f>
        <v>472611.61</v>
      </c>
      <c r="C107" s="63">
        <v>204</v>
      </c>
      <c r="D107" s="64" t="s">
        <v>24</v>
      </c>
      <c r="E107" s="65"/>
      <c r="F107" s="62">
        <f>SUM(F108)</f>
        <v>472611.61</v>
      </c>
      <c r="G107" s="62">
        <f>SUM(G108)</f>
        <v>0</v>
      </c>
      <c r="H107" s="52"/>
    </row>
    <row r="108" spans="1:8" ht="15" customHeight="1">
      <c r="A108" s="61">
        <v>2050.0100000000002</v>
      </c>
      <c r="B108" s="67">
        <v>472611.61</v>
      </c>
      <c r="C108" s="74">
        <v>20470.009999999998</v>
      </c>
      <c r="D108" s="68" t="s">
        <v>24</v>
      </c>
      <c r="E108" s="65"/>
      <c r="F108" s="67">
        <v>472611.61</v>
      </c>
      <c r="G108" s="67">
        <f>F108-B108</f>
        <v>0</v>
      </c>
      <c r="H108" s="52"/>
    </row>
    <row r="109" spans="1:8" ht="15" customHeight="1">
      <c r="A109" s="61"/>
      <c r="B109" s="62">
        <f>SUM(B110)</f>
        <v>0</v>
      </c>
      <c r="C109" s="63">
        <v>205</v>
      </c>
      <c r="D109" s="64" t="s">
        <v>25</v>
      </c>
      <c r="E109" s="65"/>
      <c r="F109" s="62">
        <f>SUM(F110)</f>
        <v>0</v>
      </c>
      <c r="G109" s="62">
        <f>SUM(G110)</f>
        <v>0</v>
      </c>
      <c r="H109" s="52"/>
    </row>
    <row r="110" spans="1:8" ht="15" customHeight="1">
      <c r="A110" s="74"/>
      <c r="B110" s="70"/>
      <c r="C110" s="74"/>
      <c r="D110" s="68"/>
      <c r="E110" s="69"/>
      <c r="F110" s="70"/>
      <c r="G110" s="70">
        <f>+F110-B110</f>
        <v>0</v>
      </c>
      <c r="H110" s="52"/>
    </row>
    <row r="111" spans="1:8" ht="15" customHeight="1">
      <c r="A111" s="61"/>
      <c r="B111" s="62">
        <f>SUM(B112:B113)</f>
        <v>2600000</v>
      </c>
      <c r="C111" s="63">
        <v>206</v>
      </c>
      <c r="D111" s="64" t="s">
        <v>26</v>
      </c>
      <c r="E111" s="65"/>
      <c r="F111" s="62">
        <f>SUM(F112:F113)</f>
        <v>2600000</v>
      </c>
      <c r="G111" s="62">
        <f>SUM(G112:G113)</f>
        <v>0</v>
      </c>
      <c r="H111" s="52"/>
    </row>
    <row r="112" spans="1:8" ht="15" customHeight="1">
      <c r="A112" s="74">
        <v>2021.18</v>
      </c>
      <c r="B112" s="67">
        <v>1500000</v>
      </c>
      <c r="C112" s="74">
        <v>20640.009999999998</v>
      </c>
      <c r="D112" s="68" t="s">
        <v>150</v>
      </c>
      <c r="E112" s="65"/>
      <c r="F112" s="67">
        <v>1500000</v>
      </c>
      <c r="G112" s="67">
        <f>F112-B112</f>
        <v>0</v>
      </c>
      <c r="H112" s="52"/>
    </row>
    <row r="113" spans="1:8" ht="15" customHeight="1">
      <c r="A113" s="74">
        <v>2021.17</v>
      </c>
      <c r="B113" s="67">
        <v>1100000</v>
      </c>
      <c r="C113" s="74">
        <v>20640.02</v>
      </c>
      <c r="D113" s="68" t="s">
        <v>151</v>
      </c>
      <c r="E113" s="65"/>
      <c r="F113" s="67">
        <v>1100000</v>
      </c>
      <c r="G113" s="67">
        <f>F113-B113</f>
        <v>0</v>
      </c>
      <c r="H113" s="52"/>
    </row>
    <row r="114" spans="1:8" ht="15" customHeight="1">
      <c r="A114" s="61"/>
      <c r="B114" s="62">
        <f>SUM(B115)</f>
        <v>0</v>
      </c>
      <c r="C114" s="63">
        <v>208</v>
      </c>
      <c r="D114" s="64" t="s">
        <v>27</v>
      </c>
      <c r="E114" s="65"/>
      <c r="F114" s="157">
        <f>SUM(F115)</f>
        <v>0</v>
      </c>
      <c r="G114" s="157">
        <f>SUM(G115)</f>
        <v>0</v>
      </c>
      <c r="H114" s="52"/>
    </row>
    <row r="115" spans="1:8" ht="15" customHeight="1">
      <c r="A115" s="74"/>
      <c r="B115" s="67"/>
      <c r="C115" s="74"/>
      <c r="D115" s="68"/>
      <c r="E115" s="65"/>
      <c r="F115" s="67"/>
      <c r="G115" s="67">
        <f>+F115-B115</f>
        <v>0</v>
      </c>
      <c r="H115" s="52"/>
    </row>
    <row r="116" spans="1:8" ht="15" customHeight="1">
      <c r="A116" s="61"/>
      <c r="B116" s="62">
        <f>SUM(B117)</f>
        <v>0</v>
      </c>
      <c r="C116" s="63">
        <v>209</v>
      </c>
      <c r="D116" s="64" t="s">
        <v>28</v>
      </c>
      <c r="E116" s="65"/>
      <c r="F116" s="157">
        <f>SUM(F117)</f>
        <v>203260.9</v>
      </c>
      <c r="G116" s="157">
        <f>SUM(G117)</f>
        <v>203260.9</v>
      </c>
      <c r="H116" s="52"/>
    </row>
    <row r="117" spans="1:8" ht="15" customHeight="1">
      <c r="A117" s="75"/>
      <c r="B117" s="70"/>
      <c r="C117" s="74">
        <v>20910.009999999998</v>
      </c>
      <c r="D117" s="68" t="s">
        <v>152</v>
      </c>
      <c r="E117" s="65"/>
      <c r="F117" s="70">
        <v>203260.9</v>
      </c>
      <c r="G117" s="70">
        <f>F117-B117</f>
        <v>203260.9</v>
      </c>
      <c r="H117" s="156">
        <v>6</v>
      </c>
    </row>
    <row r="118" spans="1:8" ht="21" customHeight="1">
      <c r="A118" s="77"/>
      <c r="B118" s="57">
        <f>SUM(B92+B105+B107+B109+B111+B114+B116)</f>
        <v>5020274.0600000005</v>
      </c>
      <c r="C118" s="77"/>
      <c r="D118" s="55" t="s">
        <v>29</v>
      </c>
      <c r="E118" s="100"/>
      <c r="F118" s="57">
        <f>SUM(F92+F105+F107+F109+F111+F114+F116)</f>
        <v>5223534.9600000009</v>
      </c>
      <c r="G118" s="57">
        <f>SUM(G92+G105+G107+G109+G111+G114+G116)</f>
        <v>203260.9</v>
      </c>
      <c r="H118" s="58"/>
    </row>
    <row r="119" spans="1:8" ht="10.5" customHeight="1">
      <c r="A119" s="61"/>
      <c r="B119" s="98"/>
      <c r="C119" s="61"/>
      <c r="D119" s="51"/>
      <c r="E119" s="23"/>
      <c r="F119" s="98"/>
      <c r="G119" s="98"/>
      <c r="H119" s="52"/>
    </row>
    <row r="120" spans="1:8" ht="18" customHeight="1">
      <c r="A120" s="59" t="s">
        <v>55</v>
      </c>
      <c r="B120" s="98"/>
      <c r="C120" s="59">
        <v>29</v>
      </c>
      <c r="D120" s="38" t="s">
        <v>30</v>
      </c>
      <c r="E120" s="39"/>
      <c r="F120" s="98"/>
      <c r="G120" s="98"/>
      <c r="H120" s="52"/>
    </row>
    <row r="121" spans="1:8" ht="15" customHeight="1">
      <c r="A121" s="61"/>
      <c r="B121" s="62">
        <f>SUM(B122:B128)</f>
        <v>4641363.05</v>
      </c>
      <c r="C121" s="63">
        <v>290</v>
      </c>
      <c r="D121" s="64" t="s">
        <v>41</v>
      </c>
      <c r="E121" s="23"/>
      <c r="F121" s="62">
        <f>SUM(F122:F128)</f>
        <v>777548.80000000005</v>
      </c>
      <c r="G121" s="62">
        <f>SUM(G122:G128)</f>
        <v>-3863814.25</v>
      </c>
      <c r="H121" s="52"/>
    </row>
    <row r="122" spans="1:8" ht="15" customHeight="1">
      <c r="A122" s="66">
        <v>2280.5</v>
      </c>
      <c r="B122" s="67">
        <v>160224</v>
      </c>
      <c r="C122" s="74">
        <v>29001.01</v>
      </c>
      <c r="D122" s="68" t="s">
        <v>153</v>
      </c>
      <c r="E122" s="23"/>
      <c r="F122" s="67">
        <v>160224</v>
      </c>
      <c r="G122" s="67">
        <f t="shared" ref="G122:G128" si="5">F122-B122</f>
        <v>0</v>
      </c>
      <c r="H122" s="52"/>
    </row>
    <row r="123" spans="1:8" ht="15" customHeight="1">
      <c r="A123" s="66">
        <v>2280.8000000000002</v>
      </c>
      <c r="B123" s="67">
        <v>418828.4</v>
      </c>
      <c r="C123" s="74">
        <v>29002.01</v>
      </c>
      <c r="D123" s="68" t="s">
        <v>154</v>
      </c>
      <c r="E123" s="23"/>
      <c r="F123" s="67">
        <v>418828.4</v>
      </c>
      <c r="G123" s="67">
        <f t="shared" si="5"/>
        <v>0</v>
      </c>
      <c r="H123" s="52"/>
    </row>
    <row r="124" spans="1:8" ht="15" customHeight="1">
      <c r="A124" s="66">
        <v>2280.81</v>
      </c>
      <c r="B124" s="67">
        <v>45450</v>
      </c>
      <c r="C124" s="74">
        <v>29002.02</v>
      </c>
      <c r="D124" s="68" t="s">
        <v>155</v>
      </c>
      <c r="E124" s="23"/>
      <c r="F124" s="67">
        <v>45450</v>
      </c>
      <c r="G124" s="67">
        <f t="shared" si="5"/>
        <v>0</v>
      </c>
      <c r="H124" s="52"/>
    </row>
    <row r="125" spans="1:8" ht="15" customHeight="1">
      <c r="A125" s="66">
        <v>2280.6</v>
      </c>
      <c r="B125" s="67">
        <v>153046.39999999999</v>
      </c>
      <c r="C125" s="74">
        <v>29003.01</v>
      </c>
      <c r="D125" s="68" t="s">
        <v>156</v>
      </c>
      <c r="E125" s="23"/>
      <c r="F125" s="67">
        <v>153046.39999999999</v>
      </c>
      <c r="G125" s="67">
        <f t="shared" si="5"/>
        <v>0</v>
      </c>
      <c r="H125" s="52"/>
    </row>
    <row r="126" spans="1:8" ht="15" customHeight="1">
      <c r="A126" s="66">
        <v>2280.71</v>
      </c>
      <c r="B126" s="70">
        <v>3628237.5</v>
      </c>
      <c r="C126" s="75"/>
      <c r="D126" s="73" t="s">
        <v>157</v>
      </c>
      <c r="E126" s="102"/>
      <c r="F126" s="70"/>
      <c r="G126" s="70">
        <f t="shared" si="5"/>
        <v>-3628237.5</v>
      </c>
      <c r="H126" s="58">
        <v>7</v>
      </c>
    </row>
    <row r="127" spans="1:8" ht="15" customHeight="1">
      <c r="A127" s="66">
        <v>2281.0100000000002</v>
      </c>
      <c r="B127" s="70">
        <v>203260.9</v>
      </c>
      <c r="C127" s="75"/>
      <c r="D127" s="73" t="s">
        <v>152</v>
      </c>
      <c r="E127" s="102"/>
      <c r="F127" s="70"/>
      <c r="G127" s="70">
        <f t="shared" si="5"/>
        <v>-203260.9</v>
      </c>
      <c r="H127" s="156">
        <v>6</v>
      </c>
    </row>
    <row r="128" spans="1:8" ht="15" customHeight="1">
      <c r="A128" s="66">
        <v>2285.0300000000002</v>
      </c>
      <c r="B128" s="70">
        <v>32315.85</v>
      </c>
      <c r="C128" s="75"/>
      <c r="D128" s="73" t="s">
        <v>158</v>
      </c>
      <c r="E128" s="102"/>
      <c r="F128" s="70"/>
      <c r="G128" s="70">
        <f t="shared" si="5"/>
        <v>-32315.85</v>
      </c>
      <c r="H128" s="58">
        <v>8</v>
      </c>
    </row>
    <row r="129" spans="1:8" ht="15" customHeight="1">
      <c r="A129" s="61"/>
      <c r="B129" s="62">
        <f>SUM(B130:B131)</f>
        <v>40000</v>
      </c>
      <c r="C129" s="63">
        <v>291</v>
      </c>
      <c r="D129" s="64" t="s">
        <v>31</v>
      </c>
      <c r="E129" s="23"/>
      <c r="F129" s="62">
        <f>SUM(F130:F131)</f>
        <v>72315.850000000006</v>
      </c>
      <c r="G129" s="62">
        <f>SUM(G130:G131)</f>
        <v>32315.85</v>
      </c>
      <c r="H129" s="52"/>
    </row>
    <row r="130" spans="1:8" ht="15" customHeight="1">
      <c r="A130" s="87"/>
      <c r="B130" s="82"/>
      <c r="C130" s="74">
        <v>29110.01</v>
      </c>
      <c r="D130" s="68" t="s">
        <v>158</v>
      </c>
      <c r="E130" s="23"/>
      <c r="F130" s="70">
        <v>32315.85</v>
      </c>
      <c r="G130" s="67">
        <f t="shared" ref="G130:G135" si="6">F130-B130</f>
        <v>32315.85</v>
      </c>
      <c r="H130" s="58">
        <v>8</v>
      </c>
    </row>
    <row r="131" spans="1:8" ht="15" customHeight="1">
      <c r="A131" s="66">
        <v>2036</v>
      </c>
      <c r="B131" s="67">
        <v>40000</v>
      </c>
      <c r="C131" s="74">
        <v>29110.02</v>
      </c>
      <c r="D131" s="68" t="s">
        <v>159</v>
      </c>
      <c r="E131" s="23"/>
      <c r="F131" s="98">
        <v>40000</v>
      </c>
      <c r="G131" s="67">
        <f t="shared" si="6"/>
        <v>0</v>
      </c>
      <c r="H131" s="52"/>
    </row>
    <row r="132" spans="1:8" ht="15" customHeight="1">
      <c r="A132" s="61"/>
      <c r="B132" s="62">
        <v>0</v>
      </c>
      <c r="C132" s="63">
        <v>293</v>
      </c>
      <c r="D132" s="64" t="s">
        <v>32</v>
      </c>
      <c r="E132" s="23"/>
      <c r="F132" s="62">
        <v>0</v>
      </c>
      <c r="G132" s="62">
        <f t="shared" si="6"/>
        <v>0</v>
      </c>
      <c r="H132" s="52"/>
    </row>
    <row r="133" spans="1:8" ht="15" customHeight="1">
      <c r="A133" s="61"/>
      <c r="B133" s="62">
        <v>0</v>
      </c>
      <c r="C133" s="63">
        <v>294</v>
      </c>
      <c r="D133" s="64" t="s">
        <v>58</v>
      </c>
      <c r="E133" s="23"/>
      <c r="F133" s="62">
        <v>0</v>
      </c>
      <c r="G133" s="62">
        <f t="shared" si="6"/>
        <v>0</v>
      </c>
      <c r="H133" s="52"/>
    </row>
    <row r="134" spans="1:8" ht="15" customHeight="1">
      <c r="A134" s="61"/>
      <c r="B134" s="62">
        <f>SUM(B135)</f>
        <v>0</v>
      </c>
      <c r="C134" s="63">
        <v>295</v>
      </c>
      <c r="D134" s="64" t="s">
        <v>33</v>
      </c>
      <c r="E134" s="23"/>
      <c r="F134" s="62">
        <f>SUM(F135)</f>
        <v>3628237.5</v>
      </c>
      <c r="G134" s="62">
        <f>SUM(G135)</f>
        <v>3628237.5</v>
      </c>
      <c r="H134" s="52"/>
    </row>
    <row r="135" spans="1:8" ht="15" customHeight="1">
      <c r="A135" s="75"/>
      <c r="B135" s="70"/>
      <c r="C135" s="74">
        <v>29504.01</v>
      </c>
      <c r="D135" s="68" t="s">
        <v>157</v>
      </c>
      <c r="E135" s="23"/>
      <c r="F135" s="70">
        <v>3628237.5</v>
      </c>
      <c r="G135" s="70">
        <f t="shared" si="6"/>
        <v>3628237.5</v>
      </c>
      <c r="H135" s="58">
        <v>7</v>
      </c>
    </row>
    <row r="136" spans="1:8" ht="15" customHeight="1">
      <c r="A136" s="61"/>
      <c r="B136" s="62">
        <v>0</v>
      </c>
      <c r="C136" s="63">
        <v>296</v>
      </c>
      <c r="D136" s="64" t="s">
        <v>34</v>
      </c>
      <c r="E136" s="23"/>
      <c r="F136" s="62">
        <v>0</v>
      </c>
      <c r="G136" s="62">
        <f>+SUM(G137:G137)</f>
        <v>0</v>
      </c>
      <c r="H136" s="52"/>
    </row>
    <row r="137" spans="1:8" ht="15" customHeight="1">
      <c r="A137" s="61"/>
      <c r="B137" s="62">
        <v>0</v>
      </c>
      <c r="C137" s="63">
        <v>298</v>
      </c>
      <c r="D137" s="64" t="s">
        <v>45</v>
      </c>
      <c r="E137" s="23"/>
      <c r="F137" s="62">
        <v>0</v>
      </c>
      <c r="G137" s="62">
        <f>+SUM(G138:G138)</f>
        <v>0</v>
      </c>
      <c r="H137" s="52"/>
    </row>
    <row r="138" spans="1:8" ht="15" customHeight="1">
      <c r="A138" s="61"/>
      <c r="B138" s="62">
        <f>SUM(B139)</f>
        <v>2617658.2000000002</v>
      </c>
      <c r="C138" s="63">
        <v>299</v>
      </c>
      <c r="D138" s="64" t="s">
        <v>35</v>
      </c>
      <c r="E138" s="23"/>
      <c r="F138" s="62">
        <f>SUM(F139)</f>
        <v>2617658.2000000002</v>
      </c>
      <c r="G138" s="62">
        <f>+SUM(G139:G139)</f>
        <v>0</v>
      </c>
      <c r="H138" s="52"/>
    </row>
    <row r="139" spans="1:8" ht="15" customHeight="1">
      <c r="A139" s="74">
        <v>2390.0100000000002</v>
      </c>
      <c r="B139" s="67">
        <v>2617658.2000000002</v>
      </c>
      <c r="C139" s="74">
        <v>29990.01</v>
      </c>
      <c r="D139" s="68" t="s">
        <v>160</v>
      </c>
      <c r="E139" s="23"/>
      <c r="F139" s="67">
        <v>2617658.2000000002</v>
      </c>
      <c r="G139" s="67">
        <f>F139-B139</f>
        <v>0</v>
      </c>
      <c r="H139" s="52"/>
    </row>
    <row r="140" spans="1:8" ht="19.5" customHeight="1">
      <c r="A140" s="77"/>
      <c r="B140" s="57">
        <f>SUM(B121+B129+B132+B133+B134+B136+B137+B138)</f>
        <v>7299021.25</v>
      </c>
      <c r="C140" s="77"/>
      <c r="D140" s="55" t="s">
        <v>36</v>
      </c>
      <c r="E140" s="100"/>
      <c r="F140" s="57">
        <f>SUM(F121+F129+F132+F133+F134+F136+F137+F138)</f>
        <v>7095760.3500000006</v>
      </c>
      <c r="G140" s="57">
        <f>SUM(G121+G129+G132+G133+G134+G136+G137+G138)</f>
        <v>-203260.89999999991</v>
      </c>
      <c r="H140" s="58"/>
    </row>
    <row r="141" spans="1:8" ht="21" customHeight="1">
      <c r="A141" s="104"/>
      <c r="B141" s="103">
        <f>+B118+B140</f>
        <v>12319295.310000001</v>
      </c>
      <c r="C141" s="104"/>
      <c r="D141" s="105" t="s">
        <v>38</v>
      </c>
      <c r="E141" s="106"/>
      <c r="F141" s="103">
        <f>SUM(F118+F140)</f>
        <v>12319295.310000002</v>
      </c>
      <c r="G141" s="103">
        <f>+G118+G140</f>
        <v>0</v>
      </c>
      <c r="H141" s="58"/>
    </row>
    <row r="142" spans="1:8" ht="9.75" customHeight="1">
      <c r="A142" s="94"/>
      <c r="B142" s="96"/>
      <c r="C142" s="94"/>
      <c r="D142" s="108"/>
      <c r="E142" s="45"/>
      <c r="F142" s="96"/>
      <c r="G142" s="96"/>
      <c r="H142" s="97"/>
    </row>
    <row r="143" spans="1:8" ht="27.75" customHeight="1">
      <c r="A143" s="111"/>
      <c r="B143" s="113"/>
      <c r="C143" s="111"/>
      <c r="D143" s="112"/>
      <c r="E143" s="112"/>
      <c r="F143" s="113"/>
      <c r="G143" s="113"/>
      <c r="H143" s="158"/>
    </row>
    <row r="144" spans="1:8" ht="24.75" customHeight="1">
      <c r="A144" s="159" t="s">
        <v>162</v>
      </c>
      <c r="B144" s="116"/>
      <c r="C144" s="116"/>
      <c r="D144" s="116"/>
      <c r="E144" s="117" t="s">
        <v>67</v>
      </c>
      <c r="F144" s="118"/>
      <c r="G144" s="116"/>
      <c r="H144" s="119"/>
    </row>
    <row r="145" spans="1:8" ht="12.75" customHeight="1">
      <c r="A145" s="120"/>
      <c r="B145" s="115"/>
      <c r="C145" s="115"/>
      <c r="D145" s="115"/>
      <c r="E145" s="115"/>
      <c r="F145" s="113"/>
      <c r="G145" s="115"/>
      <c r="H145" s="121"/>
    </row>
    <row r="146" spans="1:8" ht="16.5" customHeight="1">
      <c r="A146" s="127"/>
      <c r="B146" s="122"/>
      <c r="C146" s="123"/>
      <c r="D146" s="113"/>
      <c r="E146" s="115" t="s">
        <v>82</v>
      </c>
      <c r="F146" s="29"/>
      <c r="G146" s="46"/>
      <c r="H146" s="124"/>
    </row>
    <row r="147" spans="1:8">
      <c r="A147" s="125"/>
      <c r="B147" s="126"/>
      <c r="C147" s="126"/>
      <c r="D147" s="115"/>
      <c r="E147" s="115"/>
      <c r="F147" s="115"/>
      <c r="G147" s="115"/>
      <c r="H147" s="121"/>
    </row>
    <row r="148" spans="1:8">
      <c r="A148" s="125"/>
      <c r="B148" s="126"/>
      <c r="C148" s="126"/>
      <c r="D148" s="115"/>
      <c r="E148" s="115"/>
      <c r="F148" s="115"/>
      <c r="G148" s="115"/>
      <c r="H148" s="121"/>
    </row>
    <row r="149" spans="1:8">
      <c r="A149" s="127"/>
      <c r="B149" s="122"/>
      <c r="C149" s="126"/>
      <c r="D149" s="115"/>
      <c r="E149" s="115" t="s">
        <v>68</v>
      </c>
      <c r="F149" s="29"/>
      <c r="G149" s="29"/>
      <c r="H149" s="121"/>
    </row>
    <row r="150" spans="1:8">
      <c r="A150" s="127"/>
      <c r="B150" s="122"/>
      <c r="C150" s="122"/>
      <c r="D150" s="29"/>
      <c r="E150" s="29"/>
      <c r="F150" s="29"/>
      <c r="G150" s="29"/>
      <c r="H150" s="128"/>
    </row>
  </sheetData>
  <sheetProtection password="C929" sheet="1"/>
  <mergeCells count="1">
    <mergeCell ref="F3:G3"/>
  </mergeCells>
  <pageMargins left="0.39370078740157483" right="0.19685039370078741" top="0.59055118110236227" bottom="0.59055118110236227" header="0.51181102362204722" footer="0.11811023622047245"/>
  <pageSetup paperSize="9" orientation="portrait" r:id="rId1"/>
  <headerFooter scaleWithDoc="0">
    <oddHeader>&amp;R&amp;G</oddHeader>
    <oddFooter>&amp;L&amp;"Arial,Standard"&amp;8&amp;F/&amp;A&amp;R&amp;"Arial,Standard"&amp;8&amp;N/&amp;N</oddFooter>
  </headerFooter>
  <rowBreaks count="1" manualBreakCount="1">
    <brk id="142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4" workbookViewId="0">
      <selection activeCell="B11" sqref="B11"/>
    </sheetView>
  </sheetViews>
  <sheetFormatPr baseColWidth="10" defaultRowHeight="12.75"/>
  <cols>
    <col min="1" max="1" width="7.5" style="25" customWidth="1"/>
    <col min="2" max="2" width="37.75" style="25" customWidth="1"/>
    <col min="3" max="5" width="12.625" style="25" customWidth="1"/>
    <col min="6" max="16384" width="11" style="25"/>
  </cols>
  <sheetData>
    <row r="1" spans="1:5">
      <c r="A1" s="160" t="s">
        <v>0</v>
      </c>
      <c r="B1" s="160"/>
      <c r="C1" s="160" t="s">
        <v>161</v>
      </c>
      <c r="D1" s="160"/>
      <c r="E1" s="160"/>
    </row>
    <row r="3" spans="1:5" ht="15">
      <c r="A3" s="1" t="s">
        <v>40</v>
      </c>
      <c r="B3" s="1"/>
      <c r="C3" s="1"/>
      <c r="D3" s="161" t="s">
        <v>46</v>
      </c>
      <c r="E3" s="161"/>
    </row>
    <row r="4" spans="1:5" ht="10.5" customHeight="1"/>
    <row r="5" spans="1:5" ht="15">
      <c r="A5" s="219" t="s">
        <v>43</v>
      </c>
      <c r="B5" s="220"/>
      <c r="C5" s="220"/>
      <c r="D5" s="220"/>
      <c r="E5" s="220"/>
    </row>
    <row r="6" spans="1:5">
      <c r="A6" s="29"/>
      <c r="B6" s="29"/>
      <c r="C6" s="29"/>
      <c r="D6" s="29"/>
      <c r="E6" s="29"/>
    </row>
    <row r="7" spans="1:5">
      <c r="A7" s="131" t="s">
        <v>59</v>
      </c>
      <c r="B7" s="100" t="s">
        <v>177</v>
      </c>
      <c r="C7" s="132"/>
      <c r="D7" s="132"/>
      <c r="E7" s="133" t="s">
        <v>37</v>
      </c>
    </row>
    <row r="8" spans="1:5">
      <c r="A8" s="134" t="s">
        <v>60</v>
      </c>
      <c r="B8" s="100" t="s">
        <v>178</v>
      </c>
      <c r="C8" s="135" t="s">
        <v>1</v>
      </c>
      <c r="D8" s="135" t="s">
        <v>2</v>
      </c>
      <c r="E8" s="133" t="s">
        <v>62</v>
      </c>
    </row>
    <row r="9" spans="1:5">
      <c r="A9" s="136" t="s">
        <v>61</v>
      </c>
      <c r="B9" s="137" t="s">
        <v>44</v>
      </c>
      <c r="C9" s="138" t="s">
        <v>49</v>
      </c>
      <c r="D9" s="138" t="s">
        <v>49</v>
      </c>
      <c r="E9" s="139" t="s">
        <v>63</v>
      </c>
    </row>
    <row r="10" spans="1:5">
      <c r="A10" s="28"/>
      <c r="C10" s="141"/>
      <c r="D10" s="141"/>
      <c r="E10" s="142">
        <v>0</v>
      </c>
    </row>
    <row r="11" spans="1:5">
      <c r="A11" s="162" t="s">
        <v>166</v>
      </c>
      <c r="B11" s="25" t="s">
        <v>106</v>
      </c>
      <c r="C11" s="141">
        <v>1021.02</v>
      </c>
      <c r="D11" s="141">
        <v>14560.03</v>
      </c>
      <c r="E11" s="142">
        <v>2100</v>
      </c>
    </row>
    <row r="12" spans="1:5">
      <c r="A12" s="28"/>
      <c r="B12" s="25" t="s">
        <v>167</v>
      </c>
      <c r="C12" s="141"/>
      <c r="D12" s="141"/>
      <c r="E12" s="142">
        <v>0</v>
      </c>
    </row>
    <row r="13" spans="1:5">
      <c r="A13" s="28"/>
      <c r="B13" s="25" t="s">
        <v>168</v>
      </c>
      <c r="C13" s="141"/>
      <c r="D13" s="141"/>
      <c r="E13" s="142">
        <v>0</v>
      </c>
    </row>
    <row r="14" spans="1:5">
      <c r="A14" s="28"/>
      <c r="B14" s="25" t="s">
        <v>169</v>
      </c>
      <c r="C14" s="141"/>
      <c r="D14" s="141"/>
      <c r="E14" s="142">
        <v>0</v>
      </c>
    </row>
    <row r="15" spans="1:5">
      <c r="A15" s="28"/>
      <c r="C15" s="141"/>
      <c r="D15" s="141"/>
      <c r="E15" s="142">
        <v>0</v>
      </c>
    </row>
    <row r="16" spans="1:5">
      <c r="A16" s="28"/>
      <c r="C16" s="141"/>
      <c r="D16" s="141"/>
      <c r="E16" s="142">
        <v>0</v>
      </c>
    </row>
    <row r="17" spans="1:5">
      <c r="A17" s="28"/>
      <c r="C17" s="141"/>
      <c r="D17" s="141"/>
      <c r="E17" s="142">
        <v>0</v>
      </c>
    </row>
    <row r="18" spans="1:5">
      <c r="A18" s="28"/>
      <c r="C18" s="141"/>
      <c r="D18" s="141"/>
      <c r="E18" s="142">
        <v>0</v>
      </c>
    </row>
    <row r="19" spans="1:5">
      <c r="A19" s="140"/>
      <c r="B19" s="29"/>
      <c r="C19" s="144"/>
      <c r="D19" s="144"/>
      <c r="E19" s="142"/>
    </row>
    <row r="20" spans="1:5">
      <c r="A20" s="131" t="s">
        <v>59</v>
      </c>
      <c r="B20" s="100" t="s">
        <v>177</v>
      </c>
      <c r="C20" s="132"/>
      <c r="D20" s="132"/>
      <c r="E20" s="145" t="s">
        <v>37</v>
      </c>
    </row>
    <row r="21" spans="1:5">
      <c r="A21" s="134" t="s">
        <v>60</v>
      </c>
      <c r="B21" s="100" t="s">
        <v>178</v>
      </c>
      <c r="C21" s="135" t="s">
        <v>1</v>
      </c>
      <c r="D21" s="135" t="s">
        <v>2</v>
      </c>
      <c r="E21" s="133" t="s">
        <v>62</v>
      </c>
    </row>
    <row r="22" spans="1:5">
      <c r="A22" s="136" t="s">
        <v>61</v>
      </c>
      <c r="B22" s="137" t="s">
        <v>44</v>
      </c>
      <c r="C22" s="138" t="s">
        <v>49</v>
      </c>
      <c r="D22" s="138" t="s">
        <v>49</v>
      </c>
      <c r="E22" s="139" t="s">
        <v>63</v>
      </c>
    </row>
    <row r="23" spans="1:5">
      <c r="A23" s="140"/>
      <c r="C23" s="141"/>
      <c r="D23" s="141"/>
      <c r="E23" s="142">
        <v>0</v>
      </c>
    </row>
    <row r="24" spans="1:5">
      <c r="A24" s="162" t="s">
        <v>170</v>
      </c>
      <c r="B24" s="25" t="s">
        <v>171</v>
      </c>
      <c r="C24" s="143">
        <v>1022</v>
      </c>
      <c r="D24" s="143">
        <v>14460.01</v>
      </c>
      <c r="E24" s="142">
        <v>40000</v>
      </c>
    </row>
    <row r="25" spans="1:5">
      <c r="A25" s="28"/>
      <c r="B25" s="25" t="s">
        <v>167</v>
      </c>
      <c r="C25" s="141"/>
      <c r="D25" s="141"/>
      <c r="E25" s="142">
        <v>0</v>
      </c>
    </row>
    <row r="26" spans="1:5">
      <c r="A26" s="28"/>
      <c r="B26" s="25" t="s">
        <v>172</v>
      </c>
      <c r="C26" s="141"/>
      <c r="D26" s="141"/>
      <c r="E26" s="142">
        <v>0</v>
      </c>
    </row>
    <row r="27" spans="1:5">
      <c r="A27" s="28"/>
      <c r="B27" s="25" t="s">
        <v>179</v>
      </c>
      <c r="C27" s="141"/>
      <c r="D27" s="141"/>
      <c r="E27" s="142">
        <v>0</v>
      </c>
    </row>
    <row r="28" spans="1:5">
      <c r="A28" s="28"/>
      <c r="C28" s="141"/>
      <c r="D28" s="141"/>
      <c r="E28" s="142">
        <v>0</v>
      </c>
    </row>
    <row r="29" spans="1:5">
      <c r="A29" s="28"/>
      <c r="C29" s="141"/>
      <c r="D29" s="141"/>
      <c r="E29" s="142">
        <v>0</v>
      </c>
    </row>
    <row r="30" spans="1:5">
      <c r="A30" s="28"/>
      <c r="C30" s="141"/>
      <c r="D30" s="141"/>
      <c r="E30" s="142">
        <v>0</v>
      </c>
    </row>
    <row r="31" spans="1:5">
      <c r="A31" s="140"/>
      <c r="B31" s="29"/>
      <c r="C31" s="144"/>
      <c r="D31" s="144"/>
      <c r="E31" s="142"/>
    </row>
    <row r="32" spans="1:5">
      <c r="A32" s="131" t="s">
        <v>59</v>
      </c>
      <c r="B32" s="100" t="s">
        <v>177</v>
      </c>
      <c r="C32" s="132"/>
      <c r="D32" s="132"/>
      <c r="E32" s="145" t="s">
        <v>37</v>
      </c>
    </row>
    <row r="33" spans="1:5">
      <c r="A33" s="134" t="s">
        <v>60</v>
      </c>
      <c r="B33" s="100" t="s">
        <v>178</v>
      </c>
      <c r="C33" s="135" t="s">
        <v>1</v>
      </c>
      <c r="D33" s="135" t="s">
        <v>2</v>
      </c>
      <c r="E33" s="133" t="s">
        <v>62</v>
      </c>
    </row>
    <row r="34" spans="1:5">
      <c r="A34" s="136" t="s">
        <v>61</v>
      </c>
      <c r="B34" s="137" t="s">
        <v>44</v>
      </c>
      <c r="C34" s="138" t="s">
        <v>49</v>
      </c>
      <c r="D34" s="138" t="s">
        <v>49</v>
      </c>
      <c r="E34" s="139" t="s">
        <v>63</v>
      </c>
    </row>
    <row r="35" spans="1:5">
      <c r="A35" s="140"/>
      <c r="C35" s="144"/>
      <c r="D35" s="144"/>
      <c r="E35" s="142">
        <v>0</v>
      </c>
    </row>
    <row r="36" spans="1:5">
      <c r="A36" s="162" t="s">
        <v>173</v>
      </c>
      <c r="B36" s="25" t="s">
        <v>152</v>
      </c>
      <c r="C36" s="143">
        <v>2281.0100000000002</v>
      </c>
      <c r="D36" s="143">
        <v>20910.009999999998</v>
      </c>
      <c r="E36" s="142">
        <v>203260.9</v>
      </c>
    </row>
    <row r="37" spans="1:5">
      <c r="A37" s="28"/>
      <c r="B37" s="25" t="s">
        <v>167</v>
      </c>
      <c r="C37" s="144"/>
      <c r="D37" s="144"/>
      <c r="E37" s="142">
        <v>0</v>
      </c>
    </row>
    <row r="38" spans="1:5">
      <c r="A38" s="28"/>
      <c r="B38" s="25" t="s">
        <v>174</v>
      </c>
      <c r="C38" s="144"/>
      <c r="D38" s="144"/>
      <c r="E38" s="142">
        <v>0</v>
      </c>
    </row>
    <row r="39" spans="1:5">
      <c r="A39" s="28"/>
      <c r="C39" s="144"/>
      <c r="D39" s="144"/>
      <c r="E39" s="142">
        <v>0</v>
      </c>
    </row>
    <row r="40" spans="1:5">
      <c r="A40" s="28"/>
      <c r="C40" s="144"/>
      <c r="D40" s="144"/>
      <c r="E40" s="142">
        <v>0</v>
      </c>
    </row>
    <row r="41" spans="1:5">
      <c r="A41" s="28"/>
      <c r="C41" s="144"/>
      <c r="D41" s="144"/>
      <c r="E41" s="142">
        <v>0</v>
      </c>
    </row>
    <row r="42" spans="1:5">
      <c r="A42" s="28"/>
      <c r="C42" s="144"/>
      <c r="D42" s="144"/>
      <c r="E42" s="142">
        <v>0</v>
      </c>
    </row>
    <row r="43" spans="1:5">
      <c r="A43" s="28"/>
      <c r="C43" s="144"/>
      <c r="D43" s="144"/>
      <c r="E43" s="142">
        <v>0</v>
      </c>
    </row>
    <row r="44" spans="1:5">
      <c r="A44" s="140"/>
      <c r="B44" s="29"/>
      <c r="C44" s="144"/>
      <c r="D44" s="144"/>
      <c r="E44" s="142"/>
    </row>
    <row r="45" spans="1:5">
      <c r="A45" s="131" t="s">
        <v>59</v>
      </c>
      <c r="B45" s="100" t="s">
        <v>177</v>
      </c>
      <c r="C45" s="132"/>
      <c r="D45" s="132"/>
      <c r="E45" s="145" t="s">
        <v>37</v>
      </c>
    </row>
    <row r="46" spans="1:5">
      <c r="A46" s="134" t="s">
        <v>60</v>
      </c>
      <c r="B46" s="100" t="s">
        <v>178</v>
      </c>
      <c r="C46" s="135" t="s">
        <v>1</v>
      </c>
      <c r="D46" s="135" t="s">
        <v>2</v>
      </c>
      <c r="E46" s="133" t="s">
        <v>62</v>
      </c>
    </row>
    <row r="47" spans="1:5">
      <c r="A47" s="136" t="s">
        <v>61</v>
      </c>
      <c r="B47" s="137" t="s">
        <v>44</v>
      </c>
      <c r="C47" s="138" t="s">
        <v>49</v>
      </c>
      <c r="D47" s="138" t="s">
        <v>49</v>
      </c>
      <c r="E47" s="139" t="s">
        <v>63</v>
      </c>
    </row>
    <row r="48" spans="1:5">
      <c r="A48" s="140"/>
      <c r="C48" s="144"/>
      <c r="D48" s="144"/>
      <c r="E48" s="142">
        <v>0</v>
      </c>
    </row>
    <row r="49" spans="1:6">
      <c r="A49" s="28" t="s">
        <v>175</v>
      </c>
      <c r="B49" s="25" t="s">
        <v>157</v>
      </c>
      <c r="C49" s="143">
        <v>2280.71</v>
      </c>
      <c r="D49" s="143">
        <v>29504.01</v>
      </c>
      <c r="E49" s="142">
        <v>3628237.5</v>
      </c>
    </row>
    <row r="50" spans="1:6">
      <c r="A50" s="28"/>
      <c r="B50" s="25" t="s">
        <v>167</v>
      </c>
      <c r="C50" s="144"/>
      <c r="D50" s="144"/>
      <c r="E50" s="142">
        <v>0</v>
      </c>
    </row>
    <row r="51" spans="1:6">
      <c r="A51" s="28"/>
      <c r="B51" s="25" t="s">
        <v>176</v>
      </c>
      <c r="C51" s="144"/>
      <c r="D51" s="144"/>
      <c r="E51" s="142">
        <v>0</v>
      </c>
    </row>
    <row r="52" spans="1:6">
      <c r="A52" s="28"/>
      <c r="C52" s="144"/>
      <c r="D52" s="144"/>
      <c r="E52" s="142">
        <v>0</v>
      </c>
    </row>
    <row r="53" spans="1:6">
      <c r="A53" s="28"/>
      <c r="C53" s="144"/>
      <c r="D53" s="144"/>
      <c r="E53" s="142">
        <v>0</v>
      </c>
    </row>
    <row r="54" spans="1:6">
      <c r="A54" s="28"/>
      <c r="C54" s="144"/>
      <c r="D54" s="144"/>
      <c r="E54" s="142">
        <v>0</v>
      </c>
    </row>
    <row r="55" spans="1:6">
      <c r="A55" s="28"/>
      <c r="C55" s="144"/>
      <c r="D55" s="144"/>
      <c r="E55" s="142">
        <v>0</v>
      </c>
    </row>
    <row r="56" spans="1:6">
      <c r="A56" s="28"/>
      <c r="C56" s="144"/>
      <c r="D56" s="144"/>
      <c r="E56" s="142">
        <v>0</v>
      </c>
    </row>
    <row r="57" spans="1:6">
      <c r="A57" s="28"/>
      <c r="C57" s="144"/>
      <c r="D57" s="144"/>
      <c r="E57" s="142">
        <v>0</v>
      </c>
    </row>
    <row r="58" spans="1:6">
      <c r="A58" s="28"/>
      <c r="C58" s="144"/>
      <c r="D58" s="144"/>
      <c r="E58" s="142"/>
    </row>
    <row r="59" spans="1:6">
      <c r="A59" s="28"/>
      <c r="C59" s="144"/>
      <c r="D59" s="144"/>
      <c r="E59" s="142"/>
    </row>
    <row r="60" spans="1:6">
      <c r="A60" s="28"/>
      <c r="C60" s="142"/>
      <c r="D60" s="142"/>
      <c r="E60" s="142"/>
    </row>
    <row r="61" spans="1:6" ht="12.75" customHeight="1">
      <c r="A61" s="2"/>
      <c r="B61" s="2"/>
      <c r="C61" s="23"/>
    </row>
    <row r="62" spans="1:6" ht="18.75" customHeight="1">
      <c r="A62" s="146"/>
      <c r="B62" s="147"/>
      <c r="C62" s="118"/>
      <c r="D62" s="118"/>
      <c r="E62" s="148"/>
    </row>
    <row r="63" spans="1:6">
      <c r="A63" s="120"/>
      <c r="B63" s="115"/>
      <c r="C63" s="149" t="s">
        <v>67</v>
      </c>
      <c r="D63" s="113"/>
      <c r="E63" s="150"/>
      <c r="F63" s="28"/>
    </row>
    <row r="64" spans="1:6" ht="18" customHeight="1">
      <c r="A64" s="120"/>
      <c r="B64" s="115"/>
      <c r="C64" s="115"/>
      <c r="D64" s="113"/>
      <c r="E64" s="150"/>
      <c r="F64" s="28"/>
    </row>
    <row r="65" spans="1:8">
      <c r="A65" s="120" t="s">
        <v>162</v>
      </c>
      <c r="B65" s="151" t="s">
        <v>163</v>
      </c>
      <c r="D65" s="115"/>
      <c r="E65" s="152"/>
      <c r="F65" s="153"/>
    </row>
    <row r="66" spans="1:8">
      <c r="A66" s="120"/>
      <c r="B66" s="126"/>
      <c r="C66" s="115" t="s">
        <v>165</v>
      </c>
      <c r="D66" s="115"/>
      <c r="E66" s="150"/>
      <c r="F66" s="28"/>
    </row>
    <row r="67" spans="1:8">
      <c r="A67" s="120"/>
      <c r="B67" s="126"/>
      <c r="C67" s="115"/>
      <c r="D67" s="115"/>
      <c r="E67" s="150"/>
      <c r="F67" s="28"/>
    </row>
    <row r="68" spans="1:8">
      <c r="A68" s="120" t="s">
        <v>162</v>
      </c>
      <c r="B68" s="151" t="s">
        <v>164</v>
      </c>
      <c r="D68" s="115"/>
      <c r="E68" s="150"/>
      <c r="F68" s="28"/>
    </row>
    <row r="69" spans="1:8">
      <c r="A69" s="125"/>
      <c r="B69" s="126"/>
      <c r="C69" s="115" t="s">
        <v>165</v>
      </c>
      <c r="D69" s="115"/>
      <c r="E69" s="150"/>
      <c r="H69" s="28"/>
    </row>
    <row r="70" spans="1:8">
      <c r="A70" s="154"/>
      <c r="B70" s="29"/>
      <c r="C70" s="29"/>
      <c r="D70" s="29"/>
      <c r="E70" s="155"/>
      <c r="H70" s="28"/>
    </row>
  </sheetData>
  <sheetProtection password="C929" sheet="1"/>
  <mergeCells count="1">
    <mergeCell ref="A5:E5"/>
  </mergeCells>
  <pageMargins left="0.59055118110236227" right="0.39370078740157483" top="0.78740157480314965" bottom="0.59055118110236227" header="0.51181102362204722" footer="0.51181102362204722"/>
  <pageSetup paperSize="9" orientation="portrait" r:id="rId1"/>
  <headerFooter scaleWithDoc="0">
    <oddHeader>&amp;R&amp;G</oddHeader>
    <oddFooter>&amp;L&amp;"Arial,Standard"&amp;8&amp;F/&amp;A&amp;R&amp;8&amp;P /&amp;N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Normal="100" workbookViewId="0">
      <selection activeCell="Q22" sqref="Q22"/>
    </sheetView>
  </sheetViews>
  <sheetFormatPr baseColWidth="10" defaultColWidth="11" defaultRowHeight="12.75"/>
  <cols>
    <col min="1" max="1" width="4.125" style="205" customWidth="1"/>
    <col min="2" max="2" width="8.75" style="205" customWidth="1"/>
    <col min="3" max="3" width="9.75" style="205" customWidth="1"/>
    <col min="4" max="4" width="25.5" style="205" customWidth="1"/>
    <col min="5" max="5" width="8.25" style="212" customWidth="1"/>
    <col min="6" max="6" width="7.25" style="212" customWidth="1"/>
    <col min="7" max="7" width="12.125" style="205" customWidth="1"/>
    <col min="8" max="8" width="9.75" style="205" customWidth="1"/>
    <col min="9" max="9" width="12.375" style="205" customWidth="1"/>
    <col min="10" max="10" width="27.5" style="205" customWidth="1"/>
    <col min="11" max="16384" width="11" style="205"/>
  </cols>
  <sheetData>
    <row r="1" spans="1:12" s="169" customFormat="1" ht="18.75">
      <c r="A1" s="165" t="s">
        <v>196</v>
      </c>
      <c r="B1" s="166"/>
      <c r="C1" s="166"/>
      <c r="D1" s="167"/>
      <c r="E1" s="168"/>
      <c r="F1" s="168"/>
    </row>
    <row r="2" spans="1:12" s="169" customFormat="1">
      <c r="A2" s="170"/>
      <c r="B2" s="170"/>
      <c r="C2" s="170"/>
      <c r="E2" s="168"/>
      <c r="F2" s="168"/>
    </row>
    <row r="3" spans="1:12" s="169" customFormat="1">
      <c r="A3" s="170"/>
      <c r="B3" s="170"/>
      <c r="C3" s="170"/>
      <c r="E3" s="168"/>
      <c r="F3" s="168"/>
    </row>
    <row r="4" spans="1:12" s="171" customFormat="1" ht="25.5" customHeight="1">
      <c r="A4" s="221" t="s">
        <v>204</v>
      </c>
      <c r="B4" s="221"/>
      <c r="C4" s="221"/>
      <c r="D4" s="221"/>
      <c r="E4" s="221"/>
      <c r="F4" s="221"/>
      <c r="G4" s="221"/>
      <c r="H4" s="221"/>
      <c r="I4" s="221"/>
      <c r="J4" s="222"/>
      <c r="K4" s="169"/>
      <c r="L4" s="169"/>
    </row>
    <row r="5" spans="1:12" s="169" customFormat="1">
      <c r="A5" s="172"/>
      <c r="B5" s="172"/>
      <c r="C5" s="172"/>
      <c r="D5" s="173"/>
      <c r="E5" s="168"/>
      <c r="F5" s="168"/>
      <c r="J5" s="215"/>
    </row>
    <row r="6" spans="1:12" s="169" customFormat="1">
      <c r="A6" s="172"/>
      <c r="B6" s="172"/>
      <c r="C6" s="172"/>
      <c r="D6" s="173"/>
      <c r="E6" s="174"/>
      <c r="F6" s="174"/>
      <c r="H6" s="175"/>
      <c r="J6" s="216"/>
    </row>
    <row r="7" spans="1:12" s="169" customFormat="1" ht="14.25" customHeight="1">
      <c r="A7" s="176" t="s">
        <v>197</v>
      </c>
      <c r="B7" s="177" t="s">
        <v>198</v>
      </c>
      <c r="C7" s="177"/>
      <c r="D7" s="177"/>
      <c r="E7" s="178"/>
      <c r="F7" s="178"/>
      <c r="G7" s="178"/>
      <c r="H7" s="178"/>
      <c r="I7" s="179"/>
      <c r="J7" s="180"/>
    </row>
    <row r="8" spans="1:12" s="186" customFormat="1" ht="12.75" customHeight="1">
      <c r="A8" s="181"/>
      <c r="B8" s="182"/>
      <c r="C8" s="182"/>
      <c r="D8" s="183"/>
      <c r="E8" s="183"/>
      <c r="F8" s="183"/>
      <c r="G8" s="183"/>
      <c r="H8" s="183"/>
      <c r="I8" s="184"/>
      <c r="J8" s="185"/>
    </row>
    <row r="9" spans="1:12" s="190" customFormat="1" ht="9" customHeight="1">
      <c r="A9" s="181"/>
      <c r="B9" s="187"/>
      <c r="C9" s="187"/>
      <c r="D9" s="182"/>
      <c r="E9" s="188"/>
      <c r="F9" s="188"/>
      <c r="G9" s="189"/>
      <c r="H9" s="189"/>
      <c r="I9" s="189"/>
      <c r="J9" s="185"/>
    </row>
    <row r="10" spans="1:12" s="196" customFormat="1" ht="24" customHeight="1">
      <c r="A10" s="181"/>
      <c r="B10" s="191" t="s">
        <v>199</v>
      </c>
      <c r="C10" s="191" t="s">
        <v>69</v>
      </c>
      <c r="D10" s="192" t="s">
        <v>70</v>
      </c>
      <c r="E10" s="193" t="s">
        <v>200</v>
      </c>
      <c r="F10" s="193" t="s">
        <v>71</v>
      </c>
      <c r="G10" s="194" t="s">
        <v>205</v>
      </c>
      <c r="H10" s="194" t="s">
        <v>201</v>
      </c>
      <c r="I10" s="194" t="s">
        <v>202</v>
      </c>
      <c r="J10" s="195" t="s">
        <v>72</v>
      </c>
    </row>
    <row r="11" spans="1:12" ht="14.25" customHeight="1">
      <c r="A11" s="181"/>
      <c r="B11" s="197"/>
      <c r="C11" s="198"/>
      <c r="D11" s="199"/>
      <c r="E11" s="200"/>
      <c r="F11" s="200"/>
      <c r="G11" s="201"/>
      <c r="H11" s="202"/>
      <c r="I11" s="203"/>
      <c r="J11" s="204"/>
    </row>
    <row r="12" spans="1:12" ht="14.25" customHeight="1">
      <c r="A12" s="181"/>
      <c r="B12" s="197"/>
      <c r="C12" s="198"/>
      <c r="D12" s="199"/>
      <c r="E12" s="200"/>
      <c r="F12" s="200"/>
      <c r="G12" s="201"/>
      <c r="H12" s="202"/>
      <c r="I12" s="203"/>
      <c r="J12" s="204"/>
    </row>
    <row r="13" spans="1:12" ht="14.25" customHeight="1">
      <c r="A13" s="181"/>
      <c r="B13" s="197"/>
      <c r="C13" s="198"/>
      <c r="D13" s="199"/>
      <c r="E13" s="200"/>
      <c r="F13" s="200"/>
      <c r="G13" s="201"/>
      <c r="H13" s="202"/>
      <c r="I13" s="203"/>
      <c r="J13" s="204"/>
    </row>
    <row r="14" spans="1:12" ht="14.25" customHeight="1">
      <c r="A14" s="181"/>
      <c r="B14" s="197"/>
      <c r="C14" s="198"/>
      <c r="D14" s="199"/>
      <c r="E14" s="200"/>
      <c r="F14" s="200"/>
      <c r="G14" s="201"/>
      <c r="H14" s="202"/>
      <c r="I14" s="203"/>
      <c r="J14" s="204"/>
    </row>
    <row r="15" spans="1:12" ht="14.25" customHeight="1">
      <c r="A15" s="181"/>
      <c r="B15" s="197"/>
      <c r="C15" s="198"/>
      <c r="D15" s="199"/>
      <c r="E15" s="200"/>
      <c r="F15" s="200"/>
      <c r="G15" s="201"/>
      <c r="H15" s="202"/>
      <c r="I15" s="203"/>
      <c r="J15" s="204"/>
    </row>
    <row r="16" spans="1:12" ht="14.25" customHeight="1">
      <c r="A16" s="181"/>
      <c r="B16" s="197"/>
      <c r="C16" s="198"/>
      <c r="D16" s="199"/>
      <c r="E16" s="200"/>
      <c r="F16" s="200"/>
      <c r="G16" s="201"/>
      <c r="H16" s="202"/>
      <c r="I16" s="203"/>
      <c r="J16" s="204"/>
    </row>
    <row r="17" spans="1:10" ht="14.25" customHeight="1">
      <c r="A17" s="181"/>
      <c r="B17" s="197"/>
      <c r="C17" s="198"/>
      <c r="D17" s="199"/>
      <c r="E17" s="200"/>
      <c r="F17" s="200"/>
      <c r="G17" s="201"/>
      <c r="H17" s="202"/>
      <c r="I17" s="203"/>
      <c r="J17" s="204"/>
    </row>
    <row r="18" spans="1:10" ht="14.25" customHeight="1">
      <c r="A18" s="181"/>
      <c r="B18" s="197"/>
      <c r="C18" s="198"/>
      <c r="D18" s="199"/>
      <c r="E18" s="200"/>
      <c r="F18" s="200"/>
      <c r="G18" s="201"/>
      <c r="H18" s="202"/>
      <c r="I18" s="203"/>
      <c r="J18" s="204"/>
    </row>
    <row r="19" spans="1:10" ht="14.25" customHeight="1">
      <c r="A19" s="181"/>
      <c r="B19" s="197"/>
      <c r="C19" s="198"/>
      <c r="D19" s="199"/>
      <c r="E19" s="200"/>
      <c r="F19" s="200"/>
      <c r="G19" s="201"/>
      <c r="H19" s="202"/>
      <c r="I19" s="203"/>
      <c r="J19" s="204"/>
    </row>
    <row r="20" spans="1:10" ht="14.25" customHeight="1">
      <c r="A20" s="181"/>
      <c r="B20" s="197"/>
      <c r="C20" s="198"/>
      <c r="D20" s="199"/>
      <c r="E20" s="200"/>
      <c r="F20" s="200"/>
      <c r="G20" s="201"/>
      <c r="H20" s="202"/>
      <c r="I20" s="203"/>
      <c r="J20" s="204"/>
    </row>
    <row r="21" spans="1:10" ht="14.25" customHeight="1">
      <c r="A21" s="181"/>
      <c r="B21" s="197"/>
      <c r="C21" s="198"/>
      <c r="D21" s="199"/>
      <c r="E21" s="200"/>
      <c r="F21" s="200"/>
      <c r="G21" s="201"/>
      <c r="H21" s="202"/>
      <c r="I21" s="203"/>
      <c r="J21" s="204"/>
    </row>
    <row r="22" spans="1:10" ht="14.25" customHeight="1">
      <c r="A22" s="181"/>
      <c r="B22" s="197"/>
      <c r="C22" s="198"/>
      <c r="D22" s="199"/>
      <c r="E22" s="200"/>
      <c r="F22" s="200"/>
      <c r="G22" s="201"/>
      <c r="H22" s="202"/>
      <c r="I22" s="203"/>
      <c r="J22" s="204"/>
    </row>
    <row r="23" spans="1:10" ht="14.25" customHeight="1">
      <c r="A23" s="181"/>
      <c r="B23" s="197"/>
      <c r="C23" s="198"/>
      <c r="D23" s="199"/>
      <c r="E23" s="200"/>
      <c r="F23" s="200"/>
      <c r="G23" s="201"/>
      <c r="H23" s="202"/>
      <c r="I23" s="203"/>
      <c r="J23" s="204"/>
    </row>
    <row r="24" spans="1:10" ht="14.25" customHeight="1">
      <c r="A24" s="181"/>
      <c r="B24" s="197"/>
      <c r="C24" s="198"/>
      <c r="D24" s="199"/>
      <c r="E24" s="200"/>
      <c r="F24" s="200"/>
      <c r="G24" s="201"/>
      <c r="H24" s="202"/>
      <c r="I24" s="203"/>
      <c r="J24" s="204"/>
    </row>
    <row r="25" spans="1:10" ht="14.25" customHeight="1">
      <c r="A25" s="181"/>
      <c r="B25" s="197"/>
      <c r="C25" s="198"/>
      <c r="D25" s="199"/>
      <c r="E25" s="200"/>
      <c r="F25" s="200"/>
      <c r="G25" s="201"/>
      <c r="H25" s="202"/>
      <c r="I25" s="203"/>
      <c r="J25" s="204"/>
    </row>
    <row r="26" spans="1:10" ht="14.25" customHeight="1">
      <c r="A26" s="181"/>
      <c r="B26" s="197"/>
      <c r="C26" s="198"/>
      <c r="D26" s="199"/>
      <c r="E26" s="200"/>
      <c r="F26" s="200"/>
      <c r="G26" s="201"/>
      <c r="H26" s="202"/>
      <c r="I26" s="203"/>
      <c r="J26" s="204"/>
    </row>
    <row r="27" spans="1:10" ht="14.25" customHeight="1">
      <c r="A27" s="181"/>
      <c r="B27" s="197"/>
      <c r="C27" s="198"/>
      <c r="D27" s="199"/>
      <c r="E27" s="200"/>
      <c r="F27" s="200"/>
      <c r="G27" s="201"/>
      <c r="H27" s="202"/>
      <c r="I27" s="203"/>
      <c r="J27" s="204"/>
    </row>
    <row r="28" spans="1:10" ht="14.25" customHeight="1">
      <c r="A28" s="181"/>
      <c r="B28" s="197"/>
      <c r="C28" s="198"/>
      <c r="D28" s="199"/>
      <c r="E28" s="200"/>
      <c r="F28" s="200"/>
      <c r="G28" s="201"/>
      <c r="H28" s="202"/>
      <c r="I28" s="203"/>
      <c r="J28" s="204"/>
    </row>
    <row r="29" spans="1:10" s="196" customFormat="1" ht="14.25" customHeight="1">
      <c r="A29" s="213"/>
      <c r="B29" s="206"/>
      <c r="C29" s="206"/>
      <c r="D29" s="207"/>
      <c r="E29" s="207"/>
      <c r="F29" s="207"/>
      <c r="G29" s="208"/>
      <c r="H29" s="208"/>
      <c r="I29" s="208"/>
      <c r="J29" s="209"/>
    </row>
    <row r="30" spans="1:10" ht="13.5">
      <c r="A30" s="169"/>
      <c r="B30" s="164" t="s">
        <v>194</v>
      </c>
      <c r="C30" s="9"/>
      <c r="D30" s="9"/>
      <c r="E30" s="10"/>
      <c r="F30" s="10"/>
      <c r="G30" s="9"/>
      <c r="H30" s="11"/>
      <c r="I30" s="11"/>
      <c r="J30" s="12"/>
    </row>
    <row r="31" spans="1:10">
      <c r="A31" s="169"/>
      <c r="B31" s="13" t="s">
        <v>195</v>
      </c>
      <c r="C31" s="14"/>
      <c r="D31" s="14"/>
      <c r="E31" s="15"/>
      <c r="F31" s="15"/>
      <c r="G31" s="14"/>
      <c r="H31" s="16"/>
      <c r="I31" s="16"/>
      <c r="J31" s="17"/>
    </row>
    <row r="32" spans="1:10">
      <c r="A32" s="169"/>
      <c r="B32" s="13" t="s">
        <v>73</v>
      </c>
      <c r="C32" s="14"/>
      <c r="D32" s="14"/>
      <c r="E32" s="15"/>
      <c r="F32" s="15"/>
      <c r="G32" s="14"/>
      <c r="H32" s="16"/>
      <c r="I32" s="16"/>
      <c r="J32" s="17"/>
    </row>
    <row r="33" spans="1:10" s="169" customFormat="1">
      <c r="A33" s="214"/>
      <c r="B33" s="18" t="s">
        <v>187</v>
      </c>
      <c r="C33" s="19"/>
      <c r="D33" s="19"/>
      <c r="E33" s="20"/>
      <c r="F33" s="20"/>
      <c r="G33" s="19"/>
      <c r="H33" s="21"/>
      <c r="I33" s="21"/>
      <c r="J33" s="22"/>
    </row>
    <row r="34" spans="1:10" s="169" customFormat="1">
      <c r="A34" s="210"/>
      <c r="B34" s="210"/>
      <c r="C34" s="210"/>
      <c r="D34" s="210"/>
      <c r="E34" s="211"/>
      <c r="F34" s="211"/>
      <c r="G34" s="210"/>
      <c r="H34" s="210"/>
      <c r="I34" s="210"/>
      <c r="J34" s="210"/>
    </row>
  </sheetData>
  <mergeCells count="1">
    <mergeCell ref="A4:J4"/>
  </mergeCells>
  <pageMargins left="0.59055118110236227" right="0.39370078740157483" top="0.98425196850393704" bottom="0.59055118110236227" header="0.59055118110236227" footer="0.31496062992125984"/>
  <pageSetup paperSize="9" scale="95" orientation="landscape" r:id="rId1"/>
  <headerFooter>
    <oddHeader xml:space="preserve">&amp;L&amp;8Kirchgemeinde ...&amp;R&amp;8Jahresrechnung 2021
</oddHeader>
    <oddFooter>&amp;R&amp;8Seite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Normal="100" workbookViewId="0">
      <selection activeCell="L16" sqref="L16"/>
    </sheetView>
  </sheetViews>
  <sheetFormatPr baseColWidth="10" defaultColWidth="11" defaultRowHeight="12.75"/>
  <cols>
    <col min="1" max="1" width="4.125" style="205" customWidth="1"/>
    <col min="2" max="2" width="8.75" style="205" customWidth="1"/>
    <col min="3" max="3" width="16.375" style="205" customWidth="1"/>
    <col min="4" max="4" width="25.5" style="205" customWidth="1"/>
    <col min="5" max="5" width="8.25" style="212" customWidth="1"/>
    <col min="6" max="6" width="7.25" style="212" customWidth="1"/>
    <col min="7" max="7" width="16.875" style="205" bestFit="1" customWidth="1"/>
    <col min="8" max="8" width="9.75" style="205" customWidth="1"/>
    <col min="9" max="9" width="12.375" style="205" customWidth="1"/>
    <col min="10" max="10" width="27.5" style="205" customWidth="1"/>
    <col min="11" max="16384" width="11" style="205"/>
  </cols>
  <sheetData>
    <row r="1" spans="1:12" s="169" customFormat="1" ht="18.75">
      <c r="A1" s="165" t="s">
        <v>196</v>
      </c>
      <c r="B1" s="166"/>
      <c r="C1" s="166"/>
      <c r="D1" s="167"/>
      <c r="E1" s="168"/>
      <c r="F1" s="168"/>
    </row>
    <row r="2" spans="1:12" s="169" customFormat="1">
      <c r="A2" s="170"/>
      <c r="B2" s="170"/>
      <c r="C2" s="170"/>
      <c r="E2" s="168"/>
      <c r="F2" s="168"/>
    </row>
    <row r="3" spans="1:12" s="169" customFormat="1">
      <c r="A3" s="170"/>
      <c r="B3" s="170"/>
      <c r="C3" s="170"/>
      <c r="E3" s="168"/>
      <c r="F3" s="168"/>
    </row>
    <row r="4" spans="1:12" s="171" customFormat="1" ht="25.5" customHeight="1">
      <c r="A4" s="221" t="s">
        <v>204</v>
      </c>
      <c r="B4" s="221"/>
      <c r="C4" s="221"/>
      <c r="D4" s="221"/>
      <c r="E4" s="221"/>
      <c r="F4" s="221"/>
      <c r="G4" s="221"/>
      <c r="H4" s="221"/>
      <c r="I4" s="221"/>
      <c r="J4" s="222"/>
      <c r="K4" s="169"/>
      <c r="L4" s="169"/>
    </row>
    <row r="5" spans="1:12" s="169" customFormat="1">
      <c r="A5" s="172"/>
      <c r="B5" s="172"/>
      <c r="C5" s="172"/>
      <c r="D5" s="173"/>
      <c r="E5" s="168"/>
      <c r="F5" s="168"/>
      <c r="J5" s="215"/>
    </row>
    <row r="6" spans="1:12" s="169" customFormat="1">
      <c r="A6" s="172"/>
      <c r="B6" s="172"/>
      <c r="C6" s="172"/>
      <c r="D6" s="173"/>
      <c r="E6" s="174"/>
      <c r="F6" s="174"/>
      <c r="H6" s="175"/>
      <c r="J6" s="216"/>
    </row>
    <row r="7" spans="1:12" s="169" customFormat="1" ht="14.25" customHeight="1">
      <c r="A7" s="176" t="s">
        <v>197</v>
      </c>
      <c r="B7" s="177" t="s">
        <v>198</v>
      </c>
      <c r="C7" s="177"/>
      <c r="D7" s="177"/>
      <c r="E7" s="178"/>
      <c r="F7" s="178"/>
      <c r="G7" s="178"/>
      <c r="H7" s="178"/>
      <c r="I7" s="179"/>
      <c r="J7" s="180"/>
    </row>
    <row r="8" spans="1:12" s="186" customFormat="1" ht="12.75" customHeight="1">
      <c r="A8" s="181"/>
      <c r="B8" s="182"/>
      <c r="C8" s="182"/>
      <c r="D8" s="183"/>
      <c r="E8" s="183"/>
      <c r="F8" s="183"/>
      <c r="G8" s="183"/>
      <c r="H8" s="183"/>
      <c r="I8" s="184"/>
      <c r="J8" s="185"/>
    </row>
    <row r="9" spans="1:12" s="190" customFormat="1" ht="9" customHeight="1">
      <c r="A9" s="181"/>
      <c r="B9" s="187"/>
      <c r="C9" s="187"/>
      <c r="D9" s="182"/>
      <c r="E9" s="188"/>
      <c r="F9" s="188"/>
      <c r="G9" s="189"/>
      <c r="H9" s="189"/>
      <c r="I9" s="189"/>
      <c r="J9" s="185"/>
    </row>
    <row r="10" spans="1:12" s="196" customFormat="1" ht="24" customHeight="1">
      <c r="A10" s="181"/>
      <c r="B10" s="191" t="s">
        <v>199</v>
      </c>
      <c r="C10" s="191" t="s">
        <v>69</v>
      </c>
      <c r="D10" s="192" t="s">
        <v>70</v>
      </c>
      <c r="E10" s="193" t="s">
        <v>200</v>
      </c>
      <c r="F10" s="193" t="s">
        <v>71</v>
      </c>
      <c r="G10" s="194" t="s">
        <v>205</v>
      </c>
      <c r="H10" s="194" t="s">
        <v>201</v>
      </c>
      <c r="I10" s="194" t="s">
        <v>202</v>
      </c>
      <c r="J10" s="195" t="s">
        <v>72</v>
      </c>
    </row>
    <row r="11" spans="1:12" ht="14.25" customHeight="1">
      <c r="A11" s="181"/>
      <c r="B11" s="24">
        <v>1021.02</v>
      </c>
      <c r="C11" s="3" t="s">
        <v>4</v>
      </c>
      <c r="D11" s="3" t="s">
        <v>180</v>
      </c>
      <c r="E11" s="200"/>
      <c r="F11" s="200"/>
      <c r="G11" s="3" t="s">
        <v>12</v>
      </c>
      <c r="H11" s="5">
        <v>14540.03</v>
      </c>
      <c r="I11" s="6">
        <v>2100</v>
      </c>
      <c r="J11" s="7" t="s">
        <v>181</v>
      </c>
    </row>
    <row r="12" spans="1:12" ht="14.25" customHeight="1">
      <c r="A12" s="181"/>
      <c r="B12" s="197"/>
      <c r="C12" s="198"/>
      <c r="D12" s="199"/>
      <c r="E12" s="200"/>
      <c r="F12" s="200"/>
      <c r="G12" s="201"/>
      <c r="H12" s="202"/>
      <c r="I12" s="203"/>
      <c r="J12" s="7" t="s">
        <v>182</v>
      </c>
    </row>
    <row r="13" spans="1:12" ht="14.25" customHeight="1">
      <c r="A13" s="181"/>
      <c r="B13" s="24">
        <v>1022</v>
      </c>
      <c r="C13" s="3" t="s">
        <v>4</v>
      </c>
      <c r="D13" s="3" t="s">
        <v>171</v>
      </c>
      <c r="E13" s="200"/>
      <c r="F13" s="200"/>
      <c r="G13" s="3" t="s">
        <v>12</v>
      </c>
      <c r="H13" s="5">
        <v>14460.01</v>
      </c>
      <c r="I13" s="6">
        <v>40000</v>
      </c>
      <c r="J13" s="7" t="s">
        <v>183</v>
      </c>
    </row>
    <row r="14" spans="1:12" ht="14.25" customHeight="1">
      <c r="A14" s="181"/>
      <c r="B14" s="197"/>
      <c r="C14" s="198"/>
      <c r="D14" s="199"/>
      <c r="E14" s="200"/>
      <c r="F14" s="200"/>
      <c r="G14" s="201"/>
      <c r="H14" s="202"/>
      <c r="I14" s="203"/>
      <c r="J14" s="7" t="s">
        <v>184</v>
      </c>
    </row>
    <row r="15" spans="1:12" ht="14.25" customHeight="1">
      <c r="A15" s="181"/>
      <c r="B15" s="197"/>
      <c r="C15" s="198"/>
      <c r="D15" s="199"/>
      <c r="E15" s="200"/>
      <c r="F15" s="200"/>
      <c r="G15" s="201"/>
      <c r="H15" s="202"/>
      <c r="I15" s="203"/>
      <c r="J15" s="204"/>
    </row>
    <row r="16" spans="1:12" ht="14.25" customHeight="1">
      <c r="A16" s="181"/>
      <c r="B16" s="197"/>
      <c r="C16" s="198"/>
      <c r="D16" s="199"/>
      <c r="E16" s="200"/>
      <c r="F16" s="200"/>
      <c r="G16" s="201"/>
      <c r="H16" s="202"/>
      <c r="I16" s="203"/>
      <c r="J16" s="204"/>
    </row>
    <row r="17" spans="1:10" ht="14.25" customHeight="1">
      <c r="A17" s="181"/>
      <c r="B17" s="197"/>
      <c r="C17" s="3" t="s">
        <v>206</v>
      </c>
      <c r="D17" s="199"/>
      <c r="E17" s="200"/>
      <c r="F17" s="200"/>
      <c r="G17" s="201"/>
      <c r="H17" s="202"/>
      <c r="I17" s="203"/>
      <c r="J17" s="204"/>
    </row>
    <row r="18" spans="1:10" ht="14.25" customHeight="1">
      <c r="A18" s="181"/>
      <c r="B18" s="197"/>
      <c r="C18" s="198"/>
      <c r="D18" s="199"/>
      <c r="E18" s="200"/>
      <c r="F18" s="200"/>
      <c r="G18" s="201"/>
      <c r="H18" s="202"/>
      <c r="I18" s="203"/>
      <c r="J18" s="204"/>
    </row>
    <row r="19" spans="1:10" ht="14.25" customHeight="1">
      <c r="A19" s="181"/>
      <c r="B19" s="24">
        <v>1023.01</v>
      </c>
      <c r="C19" s="3" t="s">
        <v>4</v>
      </c>
      <c r="D19" s="3" t="s">
        <v>207</v>
      </c>
      <c r="E19" s="4" t="s">
        <v>208</v>
      </c>
      <c r="F19" s="4"/>
      <c r="G19" s="3" t="s">
        <v>12</v>
      </c>
      <c r="H19" s="5">
        <v>14040.07</v>
      </c>
      <c r="I19" s="6">
        <v>15983</v>
      </c>
      <c r="J19" s="7" t="s">
        <v>74</v>
      </c>
    </row>
    <row r="20" spans="1:10" ht="15" customHeight="1">
      <c r="A20" s="181"/>
      <c r="B20" s="24">
        <v>1023.01</v>
      </c>
      <c r="C20" s="3" t="s">
        <v>4</v>
      </c>
      <c r="D20" s="3" t="s">
        <v>75</v>
      </c>
      <c r="E20" s="4"/>
      <c r="F20" s="4"/>
      <c r="G20" s="3" t="s">
        <v>12</v>
      </c>
      <c r="H20" s="5">
        <v>14090.02</v>
      </c>
      <c r="I20" s="6">
        <v>146</v>
      </c>
      <c r="J20" s="7" t="s">
        <v>74</v>
      </c>
    </row>
    <row r="21" spans="1:10" ht="14.25" customHeight="1">
      <c r="A21" s="181"/>
      <c r="B21" s="24">
        <v>1023.05</v>
      </c>
      <c r="C21" s="3" t="s">
        <v>4</v>
      </c>
      <c r="D21" s="3" t="s">
        <v>76</v>
      </c>
      <c r="E21" s="4"/>
      <c r="F21" s="4"/>
      <c r="G21" s="3" t="s">
        <v>12</v>
      </c>
      <c r="H21" s="5">
        <v>14040.08</v>
      </c>
      <c r="I21" s="6">
        <v>1</v>
      </c>
      <c r="J21" s="7" t="s">
        <v>74</v>
      </c>
    </row>
    <row r="22" spans="1:10" ht="14.25" customHeight="1">
      <c r="A22" s="181"/>
      <c r="B22" s="197"/>
      <c r="C22" s="198"/>
      <c r="D22" s="199"/>
      <c r="E22" s="200"/>
      <c r="F22" s="200"/>
      <c r="G22" s="201"/>
      <c r="H22" s="202"/>
      <c r="I22" s="203"/>
      <c r="J22" s="204"/>
    </row>
    <row r="23" spans="1:10" ht="14.25" customHeight="1">
      <c r="A23" s="181"/>
      <c r="B23" s="197"/>
      <c r="C23" s="198"/>
      <c r="D23" s="199"/>
      <c r="E23" s="200"/>
      <c r="F23" s="200"/>
      <c r="G23" s="201"/>
      <c r="H23" s="202"/>
      <c r="I23" s="203"/>
      <c r="J23" s="204"/>
    </row>
    <row r="24" spans="1:10" ht="14.25" customHeight="1">
      <c r="A24" s="181"/>
      <c r="B24" s="24" t="s">
        <v>77</v>
      </c>
      <c r="C24" s="3" t="s">
        <v>12</v>
      </c>
      <c r="D24" s="3" t="s">
        <v>203</v>
      </c>
      <c r="E24" s="4">
        <v>989</v>
      </c>
      <c r="F24" s="4">
        <v>1484</v>
      </c>
      <c r="G24" s="3" t="s">
        <v>4</v>
      </c>
      <c r="H24" s="8" t="s">
        <v>78</v>
      </c>
      <c r="I24" s="6">
        <v>1</v>
      </c>
      <c r="J24" s="7" t="s">
        <v>79</v>
      </c>
    </row>
    <row r="25" spans="1:10" ht="14.25" customHeight="1">
      <c r="A25" s="181"/>
      <c r="B25" s="24" t="s">
        <v>77</v>
      </c>
      <c r="C25" s="3" t="s">
        <v>12</v>
      </c>
      <c r="D25" s="3" t="s">
        <v>80</v>
      </c>
      <c r="E25" s="4">
        <v>1218</v>
      </c>
      <c r="F25" s="4">
        <v>619</v>
      </c>
      <c r="G25" s="3" t="s">
        <v>4</v>
      </c>
      <c r="H25" s="8" t="s">
        <v>78</v>
      </c>
      <c r="I25" s="6">
        <v>1</v>
      </c>
      <c r="J25" s="7" t="s">
        <v>81</v>
      </c>
    </row>
    <row r="26" spans="1:10" ht="14.25" customHeight="1">
      <c r="A26" s="181"/>
      <c r="B26" s="197"/>
      <c r="C26" s="198"/>
      <c r="D26" s="199"/>
      <c r="E26" s="200"/>
      <c r="F26" s="200"/>
      <c r="G26" s="201"/>
      <c r="H26" s="202"/>
      <c r="I26" s="203"/>
      <c r="J26" s="204"/>
    </row>
    <row r="27" spans="1:10" ht="14.25" customHeight="1">
      <c r="A27" s="181"/>
      <c r="B27" s="197"/>
      <c r="C27" s="198"/>
      <c r="D27" s="199"/>
      <c r="E27" s="200"/>
      <c r="F27" s="200"/>
      <c r="G27" s="201"/>
      <c r="H27" s="202"/>
      <c r="I27" s="203"/>
      <c r="J27" s="204"/>
    </row>
    <row r="28" spans="1:10" ht="14.25" customHeight="1">
      <c r="A28" s="181"/>
      <c r="B28" s="197"/>
      <c r="C28" s="198"/>
      <c r="D28" s="199"/>
      <c r="E28" s="200"/>
      <c r="F28" s="200"/>
      <c r="G28" s="201"/>
      <c r="H28" s="202"/>
      <c r="I28" s="203"/>
      <c r="J28" s="204"/>
    </row>
    <row r="29" spans="1:10" s="196" customFormat="1" ht="14.25" customHeight="1">
      <c r="A29" s="213"/>
      <c r="B29" s="206"/>
      <c r="C29" s="206"/>
      <c r="D29" s="207"/>
      <c r="E29" s="207"/>
      <c r="F29" s="207"/>
      <c r="G29" s="208"/>
      <c r="H29" s="208"/>
      <c r="I29" s="208"/>
      <c r="J29" s="209"/>
    </row>
    <row r="30" spans="1:10" ht="13.5">
      <c r="A30" s="169"/>
      <c r="B30" s="164" t="s">
        <v>194</v>
      </c>
      <c r="C30" s="9"/>
      <c r="D30" s="9"/>
      <c r="E30" s="10"/>
      <c r="F30" s="10"/>
      <c r="G30" s="9"/>
      <c r="H30" s="11"/>
      <c r="I30" s="11"/>
      <c r="J30" s="12"/>
    </row>
    <row r="31" spans="1:10">
      <c r="A31" s="169"/>
      <c r="B31" s="13" t="s">
        <v>195</v>
      </c>
      <c r="C31" s="14"/>
      <c r="D31" s="14"/>
      <c r="E31" s="15"/>
      <c r="F31" s="15"/>
      <c r="G31" s="14"/>
      <c r="H31" s="16"/>
      <c r="I31" s="16"/>
      <c r="J31" s="17"/>
    </row>
    <row r="32" spans="1:10">
      <c r="A32" s="169"/>
      <c r="B32" s="13" t="s">
        <v>73</v>
      </c>
      <c r="C32" s="14"/>
      <c r="D32" s="14"/>
      <c r="E32" s="15"/>
      <c r="F32" s="15"/>
      <c r="G32" s="14"/>
      <c r="H32" s="16"/>
      <c r="I32" s="16"/>
      <c r="J32" s="17"/>
    </row>
    <row r="33" spans="1:10" s="169" customFormat="1">
      <c r="A33" s="214"/>
      <c r="B33" s="18" t="s">
        <v>187</v>
      </c>
      <c r="C33" s="19"/>
      <c r="D33" s="19"/>
      <c r="E33" s="20"/>
      <c r="F33" s="20"/>
      <c r="G33" s="19"/>
      <c r="H33" s="21"/>
      <c r="I33" s="21"/>
      <c r="J33" s="22"/>
    </row>
    <row r="34" spans="1:10" s="169" customFormat="1">
      <c r="A34" s="210"/>
      <c r="B34" s="210"/>
      <c r="C34" s="210"/>
      <c r="D34" s="210"/>
      <c r="E34" s="211"/>
      <c r="F34" s="211"/>
      <c r="G34" s="210"/>
      <c r="H34" s="210"/>
      <c r="I34" s="210"/>
      <c r="J34" s="210"/>
    </row>
  </sheetData>
  <mergeCells count="1">
    <mergeCell ref="A4:J4"/>
  </mergeCells>
  <pageMargins left="0.59055118110236227" right="0.39370078740157483" top="0.98425196850393704" bottom="0.59055118110236227" header="0.59055118110236227" footer="0.31496062992125984"/>
  <pageSetup paperSize="9" scale="95" orientation="landscape" r:id="rId1"/>
  <headerFooter>
    <oddHeader xml:space="preserve">&amp;L&amp;8Kirchgemeinde ...&amp;R&amp;8Jahresrechnung 2021
</oddHeader>
    <oddFooter>&amp;R&amp;8Seite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Erläuterungen</vt:lpstr>
      <vt:lpstr>1) Übernnahmebilanz</vt:lpstr>
      <vt:lpstr>2) Protokoll Umgliederung</vt:lpstr>
      <vt:lpstr>3) Muster Übernahmebilanz</vt:lpstr>
      <vt:lpstr>4) Muster Protokoll Umgliederun</vt:lpstr>
      <vt:lpstr>5) Anhang JR Umgliederung VV-FV</vt:lpstr>
      <vt:lpstr>6) Muster Anhang JR</vt:lpstr>
      <vt:lpstr>'1) Übernnahmebilanz'!Druckbereich</vt:lpstr>
      <vt:lpstr>'3) Muster Übernahmebilanz'!Druckbereich</vt:lpstr>
      <vt:lpstr>'5) Anhang JR Umgliederung VV-FV'!Druckbereich</vt:lpstr>
      <vt:lpstr>'6) Muster Anhang JR'!Druckbereich</vt:lpstr>
      <vt:lpstr>Erläuterungen!Druckbereich</vt:lpstr>
      <vt:lpstr>'1) Übernnahmebilanz'!Drucktitel</vt:lpstr>
      <vt:lpstr>'3) Muster Übernahmebilanz'!Drucktitel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Schwaller Lorenz</dc:creator>
  <cp:lastModifiedBy>Jaggi Christian</cp:lastModifiedBy>
  <cp:lastPrinted>2022-04-01T05:23:06Z</cp:lastPrinted>
  <dcterms:created xsi:type="dcterms:W3CDTF">2011-06-07T13:38:34Z</dcterms:created>
  <dcterms:modified xsi:type="dcterms:W3CDTF">2022-04-19T08:24:40Z</dcterms:modified>
</cp:coreProperties>
</file>