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VDWALD\W6_Förderungsmassnahmen\6.03_Förderprogramm Wald\6.03.02_Weisungen, Informationen\2020_2024\"/>
    </mc:Choice>
  </mc:AlternateContent>
  <bookViews>
    <workbookView xWindow="0" yWindow="0" windowWidth="28800" windowHeight="12300"/>
  </bookViews>
  <sheets>
    <sheet name="SiHo Pauschalenblatt_Kt.str." sheetId="1" r:id="rId1"/>
    <sheet name="Tabelle2" sheetId="2" r:id="rId2"/>
  </sheets>
  <externalReferences>
    <externalReference r:id="rId3"/>
  </externalReferences>
  <definedNames>
    <definedName name="_xlnm.Print_Area" localSheetId="0">'SiHo Pauschalenblatt_Kt.str.'!$A$1:$Z$44</definedName>
    <definedName name="Standzeit">[1]Tabelle2!$A$4:$A$7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1" i="1" l="1"/>
  <c r="W31" i="1" l="1"/>
  <c r="R31" i="1"/>
  <c r="Y26" i="1"/>
  <c r="Y25" i="1"/>
  <c r="W23" i="1"/>
  <c r="X23" i="1" s="1"/>
  <c r="Y22" i="1"/>
  <c r="X22" i="1"/>
  <c r="N22" i="1"/>
  <c r="Y21" i="1"/>
  <c r="X21" i="1"/>
  <c r="N21" i="1"/>
  <c r="Y20" i="1"/>
  <c r="X20" i="1"/>
  <c r="W19" i="1"/>
  <c r="X19" i="1" s="1"/>
  <c r="Y18" i="1"/>
  <c r="X18" i="1"/>
  <c r="N18" i="1"/>
  <c r="Y17" i="1"/>
  <c r="X17" i="1"/>
  <c r="N17" i="1"/>
  <c r="Y16" i="1"/>
  <c r="X16" i="1"/>
  <c r="N16" i="1"/>
  <c r="Y15" i="1"/>
  <c r="X15" i="1"/>
  <c r="N15" i="1"/>
  <c r="Y14" i="1"/>
  <c r="Y19" i="1" l="1"/>
  <c r="U19" i="1"/>
  <c r="U31" i="1" s="1"/>
  <c r="Y31" i="1" s="1"/>
  <c r="Y23" i="1"/>
  <c r="U23" i="1" s="1"/>
  <c r="F19" i="2"/>
  <c r="F18" i="2"/>
  <c r="F17" i="2"/>
  <c r="F16" i="2"/>
  <c r="F15" i="2"/>
  <c r="F14" i="2"/>
  <c r="F13" i="2"/>
  <c r="F12" i="2"/>
  <c r="F11" i="2"/>
  <c r="F10" i="2"/>
  <c r="F9" i="2"/>
  <c r="F8" i="2"/>
  <c r="F7" i="2"/>
  <c r="B7" i="2"/>
  <c r="F6" i="2"/>
  <c r="B6" i="2"/>
  <c r="F5" i="2"/>
  <c r="B5" i="2"/>
  <c r="F4" i="2"/>
  <c r="E31" i="1"/>
  <c r="H31" i="1" s="1"/>
  <c r="L31" i="1" s="1"/>
  <c r="L26" i="1"/>
  <c r="L25" i="1"/>
  <c r="J23" i="1"/>
  <c r="K23" i="1" s="1"/>
  <c r="L22" i="1"/>
  <c r="K22" i="1"/>
  <c r="A22" i="1"/>
  <c r="L21" i="1"/>
  <c r="L23" i="1" s="1"/>
  <c r="H23" i="1" s="1"/>
  <c r="K21" i="1"/>
  <c r="A21" i="1"/>
  <c r="L20" i="1"/>
  <c r="K20" i="1"/>
  <c r="J19" i="1"/>
  <c r="K19" i="1" s="1"/>
  <c r="L18" i="1"/>
  <c r="K18" i="1"/>
  <c r="A18" i="1"/>
  <c r="L17" i="1"/>
  <c r="K17" i="1"/>
  <c r="A17" i="1"/>
  <c r="L16" i="1"/>
  <c r="K16" i="1"/>
  <c r="A16" i="1"/>
  <c r="L15" i="1"/>
  <c r="K15" i="1"/>
  <c r="A15" i="1"/>
  <c r="L14" i="1"/>
  <c r="H19" i="1" l="1"/>
  <c r="Y28" i="1"/>
  <c r="Y35" i="1" s="1"/>
  <c r="L19" i="1"/>
  <c r="L28" i="1" s="1"/>
  <c r="L34" i="1" l="1"/>
  <c r="L33" i="1"/>
  <c r="L35" i="1"/>
  <c r="Y33" i="1"/>
  <c r="Y34" i="1"/>
  <c r="Q33" i="1"/>
  <c r="D33" i="1" l="1"/>
</calcChain>
</file>

<file path=xl/sharedStrings.xml><?xml version="1.0" encoding="utf-8"?>
<sst xmlns="http://schemas.openxmlformats.org/spreadsheetml/2006/main" count="215" uniqueCount="127">
  <si>
    <t>Pauschalenblatt Sicherheitsholzerei entlang Kantonsstrasse</t>
  </si>
  <si>
    <t>Jahr</t>
  </si>
  <si>
    <t xml:space="preserve">Abrechnungs Nr. </t>
  </si>
  <si>
    <t>(leer lassen)</t>
  </si>
  <si>
    <t>Gemeinde</t>
  </si>
  <si>
    <t>Strasse von/ nach</t>
  </si>
  <si>
    <t>Forstrevier</t>
  </si>
  <si>
    <t>Forstkreis</t>
  </si>
  <si>
    <t>Parzelle</t>
  </si>
  <si>
    <t>Waldeigentümer</t>
  </si>
  <si>
    <t>Ausführung geplant</t>
  </si>
  <si>
    <t>Begehung mit Kreisbauamt</t>
  </si>
  <si>
    <t>Besonderes</t>
  </si>
  <si>
    <t>Anzeichnung vom</t>
  </si>
  <si>
    <t>Massnahmen Kreisbauamt</t>
  </si>
  <si>
    <t>Massnahmen Waldbesitzer</t>
  </si>
  <si>
    <t>Planung / Offerte</t>
  </si>
  <si>
    <t>Eingabe erforderlich</t>
  </si>
  <si>
    <t>Eingabe möglich</t>
  </si>
  <si>
    <t xml:space="preserve">Ausführung / Abrechnung </t>
  </si>
  <si>
    <t xml:space="preserve">Massnahmen/Abgeltungen
</t>
  </si>
  <si>
    <t>Einheit</t>
  </si>
  <si>
    <t>Pauschale</t>
  </si>
  <si>
    <t>Ausmass</t>
  </si>
  <si>
    <t>Betrag 
(Franken)</t>
  </si>
  <si>
    <t>Holzerei (Grundbeitrag)</t>
  </si>
  <si>
    <t xml:space="preserve">Tfm </t>
  </si>
  <si>
    <t>Neigung (+ 10.- bis 20.-)</t>
  </si>
  <si>
    <t>Kronenform (+ 5.-)</t>
  </si>
  <si>
    <t>Seilunterstützes Fällen (+ 10.-)</t>
  </si>
  <si>
    <t>Zuschläge erschw. Verhält. (0.- bis 40.-)</t>
  </si>
  <si>
    <t>Rücken (Grundbeitrag)</t>
  </si>
  <si>
    <t>Distanz zur Waldstrasse/ Lagerplatz (+ 10.-)</t>
  </si>
  <si>
    <t>Bodenrauhigkeit/Geländekante (+ 10.-)</t>
  </si>
  <si>
    <t>Zuschläge erschw. Verhält. (0.- bis 20.-)</t>
  </si>
  <si>
    <t>Schlagpflege nach Holzerei</t>
  </si>
  <si>
    <t>are</t>
  </si>
  <si>
    <t>Stabilitätspflege</t>
  </si>
  <si>
    <t>Total waldbauliche Kosten</t>
  </si>
  <si>
    <t>Zuschlag Intervallöffnung Kantonsstr.</t>
  </si>
  <si>
    <t>Standzeitfaktor:</t>
  </si>
  <si>
    <t>Standzeitpauschale:</t>
  </si>
  <si>
    <t>TOTAL Kosten</t>
  </si>
  <si>
    <t>Beitrag AWJF (50%)</t>
  </si>
  <si>
    <t xml:space="preserve"> =Anteil Standzeit in %</t>
  </si>
  <si>
    <t xml:space="preserve"> =(Pauschale Holzerei +Rücken +Fr. 35.-) * Standzeitfaktor</t>
  </si>
  <si>
    <t>Bemerkungen</t>
  </si>
  <si>
    <t>Beitrag AVT (50%) + Zuschlag Intervallöffnung</t>
  </si>
  <si>
    <t>Freigabe Planung/Offerte</t>
  </si>
  <si>
    <t>Datum, Unterschrift</t>
  </si>
  <si>
    <t>Revierförster</t>
  </si>
  <si>
    <t>Kreisförster</t>
  </si>
  <si>
    <t>AWJF</t>
  </si>
  <si>
    <t>AVT</t>
  </si>
  <si>
    <t>Sicherheitsholzerei entlang Kantonsstrassen - Entschädigung für Intervallsperrungen</t>
  </si>
  <si>
    <t>Anteil Standzeit</t>
  </si>
  <si>
    <t>Standzeitfaktor</t>
  </si>
  <si>
    <t>"Einfache Verhältnisse"</t>
  </si>
  <si>
    <t>"Schwierige Verhältnisse"</t>
  </si>
  <si>
    <t>- Systemleistung: 10 Fm/h</t>
  </si>
  <si>
    <t>- Systemleistung: 4 Fm/h</t>
  </si>
  <si>
    <t>- Durchschnittskosten: 40 Fr./Fm</t>
  </si>
  <si>
    <t>- Durchschnittskosten: 100 Fr./Fm</t>
  </si>
  <si>
    <t>- Beitragspauschale: 15 Fr./Fm</t>
  </si>
  <si>
    <t>- Beitragspauschale: 70 Fr./Fm</t>
  </si>
  <si>
    <t>Systemkosten (Fr./h)</t>
  </si>
  <si>
    <t>kennwort Blattschutz</t>
  </si>
  <si>
    <t>awjf</t>
  </si>
  <si>
    <r>
      <t xml:space="preserve">Bei einer Intervallsperung entstehen zusätzliche Kosten durch die Standzeiten für das Holzerntesystem und die regelmässige Grobreinigung der Fahrbahn. Angenähert entsprechen  die zusätzlichen Kosten für die Intervallsperrung den </t>
    </r>
    <r>
      <rPr>
        <b/>
        <sz val="11"/>
        <rFont val="Calibri"/>
        <family val="2"/>
      </rPr>
      <t>durchschnittlichen</t>
    </r>
    <r>
      <rPr>
        <sz val="11"/>
        <rFont val="Calibri"/>
        <family val="2"/>
      </rPr>
      <t xml:space="preserve"> </t>
    </r>
    <r>
      <rPr>
        <b/>
        <sz val="11"/>
        <rFont val="Calibri"/>
        <family val="2"/>
      </rPr>
      <t>Erntekosten bei Vollsperung multipliziert mit dem "Standzeitenfaktor"</t>
    </r>
    <r>
      <rPr>
        <sz val="11"/>
        <rFont val="Calibri"/>
        <family val="2"/>
      </rPr>
      <t xml:space="preserve">, d.h. dem Verhältnis von Standzeit zu prodiktiver Zeit  (vgl. Tabelle).  Dabei entsprechen die durchschnittlichen Erntekosten der Sume der Zuschläge für Holzerei und Rücken erhöht um die Grundkosten von Fr. </t>
    </r>
    <r>
      <rPr>
        <sz val="11"/>
        <color indexed="10"/>
        <rFont val="Calibri"/>
        <family val="2"/>
      </rPr>
      <t>35 Fr./Fm</t>
    </r>
    <r>
      <rPr>
        <sz val="11"/>
        <rFont val="Calibri"/>
        <family val="2"/>
      </rPr>
      <t xml:space="preserve">.  </t>
    </r>
  </si>
  <si>
    <t xml:space="preserve">Entschädigungsberechnung </t>
  </si>
  <si>
    <t>Systemkosten:</t>
  </si>
  <si>
    <t>SK</t>
  </si>
  <si>
    <t>in Fr./h</t>
  </si>
  <si>
    <t>Systemleistung:</t>
  </si>
  <si>
    <t>SL</t>
  </si>
  <si>
    <t>in Fm/h</t>
  </si>
  <si>
    <t>Durchschnittskosten:</t>
  </si>
  <si>
    <t>DK</t>
  </si>
  <si>
    <r>
      <t xml:space="preserve">= SK / SL = </t>
    </r>
    <r>
      <rPr>
        <sz val="11"/>
        <color indexed="10"/>
        <rFont val="Calibri"/>
        <family val="2"/>
      </rPr>
      <t>PH + 35 Fr./Fm</t>
    </r>
  </si>
  <si>
    <t>Standzeitanteil:</t>
  </si>
  <si>
    <t>SZ</t>
  </si>
  <si>
    <t>in % der Gesamteinsatzzeit</t>
  </si>
  <si>
    <t>1/4</t>
  </si>
  <si>
    <t>1/2</t>
  </si>
  <si>
    <t>3/4</t>
  </si>
  <si>
    <t>Einsatzzeit (h)</t>
  </si>
  <si>
    <t>Pauschalentschädigung Holzernte:</t>
  </si>
  <si>
    <t>PH</t>
  </si>
  <si>
    <t>in Fr./Fm</t>
  </si>
  <si>
    <t>Pauschalentschädigung Intervallsperrung:</t>
  </si>
  <si>
    <t>PI</t>
  </si>
  <si>
    <t>Standzeiten</t>
  </si>
  <si>
    <t>Beiträge</t>
  </si>
  <si>
    <t>Standkosten</t>
  </si>
  <si>
    <t>"Beitragsprozent"</t>
  </si>
  <si>
    <t>Fr./Fm</t>
  </si>
  <si>
    <r>
      <rPr>
        <b/>
        <sz val="14"/>
        <color indexed="10"/>
        <rFont val="Calibri"/>
        <family val="2"/>
      </rPr>
      <t>PI</t>
    </r>
    <r>
      <rPr>
        <sz val="14"/>
        <color indexed="8"/>
        <rFont val="Calibri"/>
        <family val="2"/>
      </rPr>
      <t xml:space="preserve"> = (SZ x SK) / ((1 - SZ) x SL) = DK x (SZ / (1 - SZ)) = </t>
    </r>
    <r>
      <rPr>
        <b/>
        <sz val="14"/>
        <color indexed="10"/>
        <rFont val="Calibri"/>
        <family val="2"/>
      </rPr>
      <t>(PH + 35Fr./Fm) x (SZ / (1 - SZ))</t>
    </r>
  </si>
  <si>
    <t xml:space="preserve">10  x 15 = </t>
  </si>
  <si>
    <t>---</t>
  </si>
  <si>
    <t xml:space="preserve">4 x 70 = </t>
  </si>
  <si>
    <t xml:space="preserve">7.5 x 15 = </t>
  </si>
  <si>
    <t>80 - 100</t>
  </si>
  <si>
    <t>70 - 90 %</t>
  </si>
  <si>
    <t>11 - 13</t>
  </si>
  <si>
    <t xml:space="preserve">3 x 70 = </t>
  </si>
  <si>
    <t>90 - 100</t>
  </si>
  <si>
    <t>40 - 50 %</t>
  </si>
  <si>
    <t>30 - 33</t>
  </si>
  <si>
    <t xml:space="preserve">5.0 x 15 = </t>
  </si>
  <si>
    <t>160 - 200</t>
  </si>
  <si>
    <t>210 - 270 %</t>
  </si>
  <si>
    <t>42 - 54</t>
  </si>
  <si>
    <t xml:space="preserve">2 x 70 = </t>
  </si>
  <si>
    <t>180 - 200</t>
  </si>
  <si>
    <t>130 - 150 %</t>
  </si>
  <si>
    <t xml:space="preserve">2.5 x 15 = </t>
  </si>
  <si>
    <t>240 - 300</t>
  </si>
  <si>
    <t>640 - 800 %</t>
  </si>
  <si>
    <t>96 - 120</t>
  </si>
  <si>
    <t xml:space="preserve">1 x 70 = </t>
  </si>
  <si>
    <t>270 - 300</t>
  </si>
  <si>
    <t>390 - 430 %</t>
  </si>
  <si>
    <t>keine Eingabe (Berechnungsfeld)</t>
  </si>
  <si>
    <t>Freigabe Abrechnung</t>
  </si>
  <si>
    <t>geringer Mittelstamm (+ 5.-)</t>
  </si>
  <si>
    <t>Ausführung erfolgt</t>
  </si>
  <si>
    <t>Abnahme vom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</si>
</sst>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64" formatCode="_ * #,###.\-___ "/>
    <numFmt numFmtId="165" formatCode="0.0"/>
  </numFmts>
  <fonts count="2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Arial"/>
      <family val="2"/>
    </font>
    <font>
      <sz val="12"/>
      <name val="Arial"/>
      <family val="2"/>
    </font>
    <font>
      <b/>
      <sz val="16"/>
      <name val="Arial"/>
      <family val="2"/>
    </font>
    <font>
      <b/>
      <sz val="12"/>
      <name val="Arial"/>
      <family val="2"/>
    </font>
    <font>
      <sz val="10"/>
      <name val="Arial"/>
      <family val="2"/>
    </font>
    <font>
      <b/>
      <sz val="14"/>
      <name val="Arial"/>
      <family val="2"/>
    </font>
    <font>
      <sz val="14"/>
      <name val="Arial"/>
      <family val="2"/>
    </font>
    <font>
      <b/>
      <sz val="24"/>
      <color rgb="FFFF0000"/>
      <name val="Arial"/>
      <family val="2"/>
    </font>
    <font>
      <b/>
      <sz val="12"/>
      <color rgb="FFFF0000"/>
      <name val="Arial"/>
      <family val="2"/>
    </font>
    <font>
      <b/>
      <sz val="18"/>
      <color rgb="FFFF0000"/>
      <name val="Arial"/>
      <family val="2"/>
    </font>
    <font>
      <b/>
      <i/>
      <sz val="14"/>
      <name val="Arial"/>
      <family val="2"/>
    </font>
    <font>
      <sz val="10"/>
      <color rgb="FFFF0000"/>
      <name val="Arial"/>
      <family val="2"/>
    </font>
    <font>
      <sz val="14"/>
      <color rgb="FFFF0000"/>
      <name val="Arial"/>
      <family val="2"/>
    </font>
    <font>
      <b/>
      <sz val="16"/>
      <color theme="1"/>
      <name val="Calibri"/>
      <family val="2"/>
      <scheme val="minor"/>
    </font>
    <font>
      <b/>
      <sz val="14"/>
      <color theme="1"/>
      <name val="Calibri"/>
      <family val="2"/>
      <scheme val="minor"/>
    </font>
    <font>
      <sz val="14"/>
      <color theme="1"/>
      <name val="Calibri"/>
      <family val="2"/>
      <scheme val="minor"/>
    </font>
    <font>
      <sz val="11"/>
      <name val="Calibri"/>
      <family val="2"/>
      <scheme val="minor"/>
    </font>
    <font>
      <b/>
      <sz val="11"/>
      <name val="Calibri"/>
      <family val="2"/>
    </font>
    <font>
      <sz val="11"/>
      <name val="Calibri"/>
      <family val="2"/>
    </font>
    <font>
      <sz val="11"/>
      <color indexed="10"/>
      <name val="Calibri"/>
      <family val="2"/>
    </font>
    <font>
      <b/>
      <sz val="14"/>
      <color indexed="10"/>
      <name val="Calibri"/>
      <family val="2"/>
    </font>
    <font>
      <sz val="14"/>
      <color indexed="8"/>
      <name val="Calibri"/>
      <family val="2"/>
    </font>
  </fonts>
  <fills count="11">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92D05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59999389629810485"/>
        <bgColor indexed="64"/>
      </patternFill>
    </fill>
  </fills>
  <borders count="34">
    <border>
      <left/>
      <right/>
      <top/>
      <bottom/>
      <diagonal/>
    </border>
    <border>
      <left/>
      <right/>
      <top/>
      <bottom style="dotted">
        <color indexed="64"/>
      </bottom>
      <diagonal/>
    </border>
    <border>
      <left/>
      <right style="thin">
        <color indexed="64"/>
      </right>
      <top/>
      <bottom/>
      <diagonal/>
    </border>
    <border>
      <left/>
      <right/>
      <top style="dotted">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medium">
        <color indexed="64"/>
      </bottom>
      <diagonal/>
    </border>
    <border>
      <left/>
      <right/>
      <top style="thin">
        <color indexed="64"/>
      </top>
      <bottom style="thin">
        <color indexed="64"/>
      </bottom>
      <diagonal/>
    </border>
    <border>
      <left/>
      <right/>
      <top style="medium">
        <color indexed="64"/>
      </top>
      <bottom style="dotted">
        <color indexed="64"/>
      </bottom>
      <diagonal/>
    </border>
    <border>
      <left/>
      <right/>
      <top style="dotted">
        <color indexed="64"/>
      </top>
      <bottom/>
      <diagonal/>
    </border>
    <border>
      <left/>
      <right/>
      <top style="thick">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ck">
        <color indexed="64"/>
      </right>
      <top style="thin">
        <color indexed="64"/>
      </top>
      <bottom/>
      <diagonal/>
    </border>
    <border>
      <left/>
      <right style="thick">
        <color indexed="64"/>
      </right>
      <top/>
      <bottom/>
      <diagonal/>
    </border>
    <border>
      <left style="thick">
        <color theme="9" tint="-0.499984740745262"/>
      </left>
      <right style="thick">
        <color theme="9" tint="-0.499984740745262"/>
      </right>
      <top style="thick">
        <color theme="9" tint="-0.499984740745262"/>
      </top>
      <bottom/>
      <diagonal/>
    </border>
    <border>
      <left style="thick">
        <color theme="9" tint="-0.499984740745262"/>
      </left>
      <right style="thick">
        <color theme="9" tint="-0.499984740745262"/>
      </right>
      <top/>
      <bottom/>
      <diagonal/>
    </border>
    <border>
      <left style="thick">
        <color theme="9" tint="-0.499984740745262"/>
      </left>
      <right style="thick">
        <color theme="9" tint="-0.499984740745262"/>
      </right>
      <top/>
      <bottom style="thick">
        <color theme="9" tint="-0.499984740745262"/>
      </bottom>
      <diagonal/>
    </border>
  </borders>
  <cellStyleXfs count="4">
    <xf numFmtId="0" fontId="0" fillId="0" borderId="0"/>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181">
    <xf numFmtId="0" fontId="0" fillId="0" borderId="0" xfId="0"/>
    <xf numFmtId="49" fontId="4" fillId="0" borderId="0" xfId="0" applyNumberFormat="1" applyFont="1" applyAlignment="1"/>
    <xf numFmtId="0" fontId="5" fillId="0" borderId="0" xfId="0" applyFont="1"/>
    <xf numFmtId="0" fontId="6" fillId="0" borderId="0" xfId="0" applyFont="1" applyAlignment="1"/>
    <xf numFmtId="0" fontId="5" fillId="0" borderId="0" xfId="0" applyFont="1" applyBorder="1" applyAlignment="1">
      <alignment horizontal="center" vertical="center"/>
    </xf>
    <xf numFmtId="0" fontId="5" fillId="0" borderId="0" xfId="0" applyFont="1" applyAlignment="1">
      <alignment vertical="center"/>
    </xf>
    <xf numFmtId="0" fontId="7" fillId="0" borderId="0" xfId="0" applyFont="1" applyAlignment="1"/>
    <xf numFmtId="0" fontId="5" fillId="0" borderId="2" xfId="0" applyFont="1" applyBorder="1" applyAlignment="1"/>
    <xf numFmtId="0" fontId="5" fillId="0" borderId="0" xfId="0" applyFont="1" applyBorder="1" applyAlignment="1"/>
    <xf numFmtId="0" fontId="7" fillId="0" borderId="0" xfId="0" applyFont="1" applyBorder="1" applyAlignment="1">
      <alignment horizontal="left"/>
    </xf>
    <xf numFmtId="0" fontId="5" fillId="0" borderId="1" xfId="0" applyFont="1" applyBorder="1" applyAlignment="1" applyProtection="1">
      <alignment horizontal="left"/>
      <protection locked="0"/>
    </xf>
    <xf numFmtId="0" fontId="5" fillId="0" borderId="1" xfId="0" applyFont="1" applyBorder="1" applyAlignment="1"/>
    <xf numFmtId="0" fontId="8" fillId="0" borderId="0" xfId="0" applyFont="1" applyBorder="1" applyAlignment="1"/>
    <xf numFmtId="0" fontId="5" fillId="0" borderId="3" xfId="0" applyFont="1" applyBorder="1" applyAlignment="1" applyProtection="1">
      <alignment horizontal="left" vertical="center"/>
      <protection locked="0"/>
    </xf>
    <xf numFmtId="0" fontId="7" fillId="0" borderId="0" xfId="0" applyFont="1" applyBorder="1" applyAlignment="1"/>
    <xf numFmtId="0" fontId="5" fillId="0" borderId="0" xfId="0" applyFont="1" applyFill="1" applyBorder="1" applyAlignment="1">
      <alignment horizontal="left" wrapText="1"/>
    </xf>
    <xf numFmtId="0" fontId="5" fillId="0" borderId="1" xfId="0" applyFont="1" applyBorder="1" applyAlignment="1">
      <alignment vertical="center"/>
    </xf>
    <xf numFmtId="0" fontId="5" fillId="0" borderId="1" xfId="0" applyFont="1" applyBorder="1" applyAlignment="1" applyProtection="1">
      <alignment horizontal="left"/>
      <protection locked="0"/>
    </xf>
    <xf numFmtId="0" fontId="8" fillId="0" borderId="0" xfId="0" applyFont="1"/>
    <xf numFmtId="0" fontId="5" fillId="0" borderId="0" xfId="0" applyFont="1" applyFill="1"/>
    <xf numFmtId="0" fontId="9" fillId="2" borderId="4" xfId="0" applyFont="1" applyFill="1" applyBorder="1" applyAlignment="1">
      <alignment vertical="center"/>
    </xf>
    <xf numFmtId="0" fontId="9" fillId="2" borderId="5" xfId="0" applyFont="1" applyFill="1" applyBorder="1" applyAlignment="1">
      <alignment vertical="center"/>
    </xf>
    <xf numFmtId="0" fontId="9" fillId="6" borderId="4" xfId="0" applyFont="1" applyFill="1" applyBorder="1" applyAlignment="1">
      <alignment vertical="center"/>
    </xf>
    <xf numFmtId="0" fontId="9" fillId="0" borderId="8" xfId="0" applyFont="1" applyBorder="1" applyAlignment="1">
      <alignment horizontal="center" vertical="center"/>
    </xf>
    <xf numFmtId="0" fontId="7" fillId="0" borderId="0" xfId="0" applyFont="1" applyBorder="1" applyAlignment="1">
      <alignment horizontal="center" vertical="center"/>
    </xf>
    <xf numFmtId="0" fontId="9" fillId="0" borderId="0" xfId="0" applyFont="1" applyBorder="1" applyAlignment="1">
      <alignment horizontal="center" vertical="center"/>
    </xf>
    <xf numFmtId="0" fontId="9" fillId="0" borderId="0" xfId="0" applyNumberFormat="1" applyFont="1" applyBorder="1" applyAlignment="1">
      <alignment horizontal="center" vertical="center"/>
    </xf>
    <xf numFmtId="0" fontId="9" fillId="0" borderId="0" xfId="0" applyFont="1" applyBorder="1" applyAlignment="1">
      <alignment horizontal="center" vertical="center" wrapText="1"/>
    </xf>
    <xf numFmtId="0" fontId="7" fillId="0" borderId="10" xfId="0" applyFont="1" applyBorder="1" applyAlignment="1">
      <alignment horizontal="center" vertical="center"/>
    </xf>
    <xf numFmtId="0" fontId="7" fillId="0" borderId="0" xfId="0" applyFont="1" applyAlignment="1">
      <alignment horizontal="center" vertical="center"/>
    </xf>
    <xf numFmtId="0" fontId="9" fillId="0" borderId="8" xfId="0" applyNumberFormat="1" applyFont="1" applyBorder="1" applyAlignment="1">
      <alignment horizontal="left" vertical="center"/>
    </xf>
    <xf numFmtId="0" fontId="5" fillId="7" borderId="0" xfId="0" applyFont="1" applyFill="1" applyBorder="1" applyAlignment="1">
      <alignment horizontal="center" vertical="center"/>
    </xf>
    <xf numFmtId="0" fontId="5" fillId="0" borderId="0" xfId="0" applyFont="1" applyFill="1" applyBorder="1" applyAlignment="1">
      <alignment horizontal="center" vertical="center"/>
    </xf>
    <xf numFmtId="0" fontId="10" fillId="0" borderId="0" xfId="0" applyFont="1" applyFill="1" applyBorder="1" applyAlignment="1" applyProtection="1">
      <alignment horizontal="center" vertical="center"/>
      <protection locked="0"/>
    </xf>
    <xf numFmtId="164" fontId="9" fillId="5" borderId="0" xfId="0" applyNumberFormat="1" applyFont="1" applyFill="1" applyBorder="1" applyAlignment="1" applyProtection="1">
      <alignment horizontal="right" vertical="center"/>
      <protection hidden="1"/>
    </xf>
    <xf numFmtId="0" fontId="10" fillId="3" borderId="0" xfId="1" applyNumberFormat="1" applyFont="1" applyFill="1" applyBorder="1" applyAlignment="1" applyProtection="1">
      <alignment vertical="center"/>
      <protection locked="0"/>
    </xf>
    <xf numFmtId="0" fontId="10" fillId="0" borderId="0" xfId="0" applyFont="1" applyBorder="1" applyAlignment="1" applyProtection="1">
      <alignment horizontal="center" vertical="center"/>
      <protection locked="0"/>
    </xf>
    <xf numFmtId="4" fontId="9" fillId="5" borderId="0" xfId="1" applyNumberFormat="1" applyFont="1" applyFill="1" applyBorder="1" applyAlignment="1" applyProtection="1">
      <alignment horizontal="right" vertical="center" indent="1"/>
      <protection hidden="1"/>
    </xf>
    <xf numFmtId="0" fontId="5" fillId="0" borderId="10" xfId="0" applyFont="1" applyBorder="1" applyAlignment="1">
      <alignment vertical="center"/>
    </xf>
    <xf numFmtId="0" fontId="11" fillId="0" borderId="8" xfId="0" applyNumberFormat="1" applyFont="1" applyBorder="1" applyAlignment="1">
      <alignment horizontal="center" vertical="center"/>
    </xf>
    <xf numFmtId="164" fontId="5" fillId="4" borderId="0" xfId="0" applyNumberFormat="1" applyFont="1" applyFill="1" applyBorder="1" applyAlignment="1" applyProtection="1">
      <alignment horizontal="right" vertical="center"/>
      <protection locked="0"/>
    </xf>
    <xf numFmtId="0" fontId="5" fillId="0" borderId="0" xfId="0" applyFont="1" applyFill="1" applyBorder="1" applyAlignment="1" applyProtection="1">
      <alignment horizontal="center" vertical="center"/>
      <protection locked="0"/>
    </xf>
    <xf numFmtId="0" fontId="5" fillId="4" borderId="0" xfId="0" applyFont="1" applyFill="1" applyBorder="1" applyAlignment="1" applyProtection="1">
      <alignment vertical="center"/>
      <protection locked="0"/>
    </xf>
    <xf numFmtId="0" fontId="12" fillId="0" borderId="0" xfId="0" applyFont="1" applyBorder="1" applyAlignment="1">
      <alignment horizontal="center" vertical="center"/>
    </xf>
    <xf numFmtId="4" fontId="5" fillId="5" borderId="0" xfId="1" applyNumberFormat="1" applyFont="1" applyFill="1" applyBorder="1" applyAlignment="1" applyProtection="1">
      <alignment horizontal="right" vertical="center" indent="1"/>
      <protection hidden="1"/>
    </xf>
    <xf numFmtId="0" fontId="10" fillId="0" borderId="0" xfId="0" applyFont="1" applyBorder="1" applyAlignment="1">
      <alignment horizontal="center" vertical="center"/>
    </xf>
    <xf numFmtId="0" fontId="5" fillId="0" borderId="10" xfId="0" applyFont="1" applyBorder="1"/>
    <xf numFmtId="0" fontId="10" fillId="0" borderId="0" xfId="0" applyFont="1" applyFill="1" applyBorder="1" applyAlignment="1">
      <alignment horizontal="center" vertical="center"/>
    </xf>
    <xf numFmtId="164" fontId="9" fillId="5" borderId="0" xfId="0" applyNumberFormat="1" applyFont="1" applyFill="1" applyBorder="1" applyAlignment="1">
      <alignment horizontal="right" vertical="center"/>
    </xf>
    <xf numFmtId="0" fontId="10" fillId="5" borderId="0" xfId="1" applyNumberFormat="1" applyFont="1" applyFill="1" applyBorder="1" applyAlignment="1">
      <alignment vertical="center"/>
    </xf>
    <xf numFmtId="0" fontId="13" fillId="0" borderId="0" xfId="0" applyFont="1" applyBorder="1" applyAlignment="1">
      <alignment horizontal="center" vertical="center"/>
    </xf>
    <xf numFmtId="0" fontId="5" fillId="8" borderId="0" xfId="0" applyFont="1" applyFill="1" applyBorder="1" applyAlignment="1">
      <alignment horizontal="center" vertical="center"/>
    </xf>
    <xf numFmtId="0" fontId="11" fillId="0" borderId="8" xfId="0" applyNumberFormat="1" applyFont="1" applyBorder="1" applyAlignment="1">
      <alignment horizontal="left" vertical="center"/>
    </xf>
    <xf numFmtId="0" fontId="10" fillId="4" borderId="0" xfId="1" applyNumberFormat="1" applyFont="1" applyFill="1" applyBorder="1" applyAlignment="1" applyProtection="1">
      <alignment vertical="center"/>
      <protection locked="0"/>
    </xf>
    <xf numFmtId="4" fontId="10" fillId="5" borderId="0" xfId="1" applyNumberFormat="1" applyFont="1" applyFill="1" applyBorder="1" applyAlignment="1" applyProtection="1">
      <alignment horizontal="right" vertical="center" indent="1"/>
      <protection hidden="1"/>
    </xf>
    <xf numFmtId="4" fontId="10" fillId="0" borderId="8" xfId="1" applyNumberFormat="1" applyFont="1" applyBorder="1" applyAlignment="1" applyProtection="1">
      <alignment horizontal="right" vertical="center" indent="1"/>
      <protection hidden="1"/>
    </xf>
    <xf numFmtId="4" fontId="10" fillId="0" borderId="0" xfId="1" applyNumberFormat="1" applyFont="1" applyBorder="1" applyAlignment="1" applyProtection="1">
      <alignment horizontal="right" vertical="center" indent="1"/>
      <protection hidden="1"/>
    </xf>
    <xf numFmtId="4" fontId="10" fillId="0" borderId="0" xfId="1" applyNumberFormat="1" applyFont="1" applyFill="1" applyBorder="1" applyAlignment="1" applyProtection="1">
      <alignment horizontal="right" vertical="center" indent="1"/>
      <protection hidden="1"/>
    </xf>
    <xf numFmtId="0" fontId="5" fillId="9" borderId="0" xfId="0" applyFont="1" applyFill="1" applyBorder="1" applyAlignment="1">
      <alignment horizontal="center" vertical="center"/>
    </xf>
    <xf numFmtId="0" fontId="9" fillId="0" borderId="11" xfId="0" applyNumberFormat="1" applyFont="1" applyBorder="1" applyAlignment="1">
      <alignment horizontal="left" vertical="center"/>
    </xf>
    <xf numFmtId="0" fontId="5" fillId="9" borderId="12" xfId="0" applyFont="1" applyFill="1" applyBorder="1" applyAlignment="1">
      <alignment horizontal="center" vertical="center"/>
    </xf>
    <xf numFmtId="0" fontId="5" fillId="0" borderId="12" xfId="0" applyFont="1" applyFill="1" applyBorder="1" applyAlignment="1">
      <alignment horizontal="center" vertical="center"/>
    </xf>
    <xf numFmtId="0" fontId="10" fillId="0" borderId="12" xfId="0" applyFont="1" applyFill="1" applyBorder="1" applyAlignment="1">
      <alignment horizontal="center" vertical="center"/>
    </xf>
    <xf numFmtId="164" fontId="9" fillId="5" borderId="12" xfId="0" applyNumberFormat="1" applyFont="1" applyFill="1" applyBorder="1" applyAlignment="1">
      <alignment horizontal="right" vertical="center"/>
    </xf>
    <xf numFmtId="0" fontId="10" fillId="4" borderId="12" xfId="1" applyNumberFormat="1" applyFont="1" applyFill="1" applyBorder="1" applyAlignment="1" applyProtection="1">
      <alignment vertical="center"/>
      <protection locked="0"/>
    </xf>
    <xf numFmtId="0" fontId="10" fillId="0" borderId="12" xfId="0" applyFont="1" applyBorder="1" applyAlignment="1">
      <alignment horizontal="center" vertical="center"/>
    </xf>
    <xf numFmtId="4" fontId="9" fillId="5" borderId="12" xfId="1" applyNumberFormat="1" applyFont="1" applyFill="1" applyBorder="1" applyAlignment="1" applyProtection="1">
      <alignment horizontal="right" vertical="center" indent="1"/>
      <protection hidden="1"/>
    </xf>
    <xf numFmtId="0" fontId="5" fillId="0" borderId="13" xfId="0" applyFont="1" applyBorder="1"/>
    <xf numFmtId="0" fontId="9" fillId="0" borderId="0" xfId="0" applyFont="1" applyFill="1" applyBorder="1" applyAlignment="1">
      <alignment horizontal="left" vertical="center"/>
    </xf>
    <xf numFmtId="164" fontId="9" fillId="0" borderId="0" xfId="0" applyNumberFormat="1" applyFont="1" applyFill="1" applyBorder="1" applyAlignment="1">
      <alignment horizontal="right" vertical="center"/>
    </xf>
    <xf numFmtId="0" fontId="10" fillId="0" borderId="0" xfId="0" applyFont="1" applyBorder="1" applyAlignment="1">
      <alignment vertical="center"/>
    </xf>
    <xf numFmtId="0" fontId="14" fillId="0" borderId="8" xfId="0" applyFont="1" applyBorder="1" applyAlignment="1">
      <alignment horizontal="left" vertical="center"/>
    </xf>
    <xf numFmtId="0" fontId="14" fillId="0" borderId="0" xfId="0" applyFont="1" applyBorder="1" applyAlignment="1">
      <alignment horizontal="left" vertical="center"/>
    </xf>
    <xf numFmtId="0" fontId="10" fillId="0" borderId="0" xfId="0" applyFont="1" applyBorder="1" applyAlignment="1">
      <alignment horizontal="left" vertical="center"/>
    </xf>
    <xf numFmtId="4" fontId="9" fillId="0" borderId="14" xfId="1" applyNumberFormat="1" applyFont="1" applyBorder="1" applyAlignment="1" applyProtection="1">
      <alignment horizontal="right" vertical="center" indent="1"/>
      <protection hidden="1"/>
    </xf>
    <xf numFmtId="0" fontId="8" fillId="0" borderId="0" xfId="0" applyFont="1" applyBorder="1" applyAlignment="1">
      <alignment horizontal="left" vertical="center" wrapText="1"/>
    </xf>
    <xf numFmtId="4" fontId="10" fillId="0" borderId="0" xfId="0" applyNumberFormat="1" applyFont="1" applyBorder="1" applyAlignment="1">
      <alignment horizontal="right" vertical="center"/>
    </xf>
    <xf numFmtId="4" fontId="9" fillId="0" borderId="0" xfId="1" applyNumberFormat="1" applyFont="1" applyBorder="1" applyAlignment="1" applyProtection="1">
      <alignment horizontal="right" vertical="center" indent="1"/>
      <protection hidden="1"/>
    </xf>
    <xf numFmtId="0" fontId="9" fillId="0" borderId="8" xfId="0" applyFont="1" applyBorder="1" applyAlignment="1">
      <alignment vertical="center"/>
    </xf>
    <xf numFmtId="0" fontId="9" fillId="0" borderId="0" xfId="0" applyFont="1" applyBorder="1" applyAlignment="1">
      <alignment vertical="center"/>
    </xf>
    <xf numFmtId="4" fontId="15" fillId="0" borderId="0" xfId="0" applyNumberFormat="1" applyFont="1" applyFill="1" applyBorder="1" applyAlignment="1">
      <alignment horizontal="right" vertical="center"/>
    </xf>
    <xf numFmtId="4" fontId="15" fillId="0" borderId="0" xfId="0" applyNumberFormat="1" applyFont="1" applyFill="1" applyBorder="1" applyAlignment="1">
      <alignment horizontal="center" vertical="center"/>
    </xf>
    <xf numFmtId="0" fontId="9" fillId="0" borderId="8" xfId="0" applyFont="1" applyBorder="1" applyAlignment="1">
      <alignment horizontal="left"/>
    </xf>
    <xf numFmtId="0" fontId="9" fillId="0" borderId="0" xfId="0" applyFont="1" applyBorder="1" applyAlignment="1">
      <alignment horizontal="left"/>
    </xf>
    <xf numFmtId="0" fontId="16" fillId="0" borderId="0" xfId="0" applyFont="1" applyBorder="1" applyAlignment="1">
      <alignment horizontal="left"/>
    </xf>
    <xf numFmtId="0" fontId="5" fillId="0" borderId="0" xfId="0" applyFont="1" applyBorder="1" applyAlignment="1">
      <alignment vertical="center"/>
    </xf>
    <xf numFmtId="0" fontId="10" fillId="0" borderId="0" xfId="0" applyFont="1" applyBorder="1" applyAlignment="1"/>
    <xf numFmtId="0" fontId="10" fillId="0" borderId="0" xfId="0" applyFont="1" applyBorder="1" applyAlignment="1">
      <alignment horizontal="left"/>
    </xf>
    <xf numFmtId="4" fontId="6" fillId="0" borderId="15" xfId="1" applyNumberFormat="1" applyFont="1" applyBorder="1" applyAlignment="1">
      <alignment horizontal="right" indent="1"/>
    </xf>
    <xf numFmtId="9" fontId="14" fillId="3" borderId="16" xfId="0" applyNumberFormat="1" applyFont="1" applyFill="1" applyBorder="1" applyAlignment="1" applyProtection="1">
      <alignment horizontal="center" vertical="center"/>
      <protection locked="0"/>
    </xf>
    <xf numFmtId="0" fontId="10" fillId="0" borderId="0" xfId="0" applyFont="1" applyBorder="1" applyAlignment="1">
      <alignment horizontal="right" vertical="center"/>
    </xf>
    <xf numFmtId="2" fontId="9" fillId="5" borderId="16" xfId="0" applyNumberFormat="1" applyFont="1" applyFill="1" applyBorder="1" applyAlignment="1">
      <alignment horizontal="center" vertical="center"/>
    </xf>
    <xf numFmtId="4" fontId="9" fillId="5" borderId="16" xfId="1" applyNumberFormat="1" applyFont="1" applyFill="1" applyBorder="1" applyAlignment="1" applyProtection="1">
      <alignment horizontal="center" vertical="center"/>
      <protection hidden="1"/>
    </xf>
    <xf numFmtId="0" fontId="9" fillId="0" borderId="0" xfId="0" applyFont="1" applyBorder="1" applyAlignment="1">
      <alignment horizontal="left" vertical="center"/>
    </xf>
    <xf numFmtId="0" fontId="10" fillId="0" borderId="8" xfId="0" applyFont="1" applyBorder="1" applyAlignment="1">
      <alignment horizontal="left" vertical="center"/>
    </xf>
    <xf numFmtId="4" fontId="6" fillId="0" borderId="17" xfId="1" applyNumberFormat="1" applyFont="1" applyBorder="1" applyAlignment="1">
      <alignment horizontal="right" indent="1"/>
    </xf>
    <xf numFmtId="0" fontId="15" fillId="0" borderId="0" xfId="0" applyFont="1" applyBorder="1" applyAlignment="1">
      <alignment horizontal="left" vertical="center"/>
    </xf>
    <xf numFmtId="0" fontId="10" fillId="0" borderId="18" xfId="0" applyFont="1" applyBorder="1" applyAlignment="1">
      <alignment vertical="center"/>
    </xf>
    <xf numFmtId="4" fontId="6" fillId="0" borderId="19" xfId="1" applyNumberFormat="1" applyFont="1" applyBorder="1" applyAlignment="1">
      <alignment horizontal="right" indent="1"/>
    </xf>
    <xf numFmtId="0" fontId="10" fillId="0" borderId="11" xfId="0" applyFont="1" applyBorder="1" applyAlignment="1">
      <alignment vertical="center"/>
    </xf>
    <xf numFmtId="0" fontId="10" fillId="0" borderId="12" xfId="0" applyFont="1" applyBorder="1" applyAlignment="1">
      <alignment vertical="center"/>
    </xf>
    <xf numFmtId="0" fontId="5" fillId="0" borderId="12" xfId="0" applyFont="1" applyBorder="1" applyAlignment="1">
      <alignment vertical="center"/>
    </xf>
    <xf numFmtId="4" fontId="10" fillId="0" borderId="12" xfId="1" applyNumberFormat="1" applyFont="1" applyBorder="1" applyAlignment="1">
      <alignment horizontal="right" vertical="center"/>
    </xf>
    <xf numFmtId="0" fontId="5" fillId="0" borderId="12" xfId="0" applyFont="1" applyBorder="1"/>
    <xf numFmtId="0" fontId="9" fillId="0" borderId="0" xfId="0" applyFont="1" applyBorder="1" applyAlignment="1"/>
    <xf numFmtId="0" fontId="7" fillId="0" borderId="0" xfId="0" applyFont="1" applyBorder="1" applyAlignment="1">
      <alignment vertical="center"/>
    </xf>
    <xf numFmtId="0" fontId="9" fillId="0" borderId="0" xfId="0" applyFont="1" applyAlignment="1"/>
    <xf numFmtId="0" fontId="10" fillId="0" borderId="0" xfId="0" applyFont="1" applyAlignment="1"/>
    <xf numFmtId="0" fontId="10" fillId="0" borderId="0" xfId="0" applyFont="1" applyBorder="1" applyAlignment="1">
      <alignment horizontal="center"/>
    </xf>
    <xf numFmtId="43" fontId="9" fillId="0" borderId="0" xfId="1" applyNumberFormat="1" applyFont="1" applyFill="1" applyBorder="1" applyAlignment="1">
      <alignment horizontal="right" vertical="center"/>
    </xf>
    <xf numFmtId="0" fontId="5" fillId="0" borderId="21" xfId="0" applyFont="1" applyBorder="1" applyAlignment="1">
      <alignment vertical="center"/>
    </xf>
    <xf numFmtId="0" fontId="8" fillId="0" borderId="0" xfId="0" applyFont="1" applyAlignment="1">
      <alignment vertical="center"/>
    </xf>
    <xf numFmtId="0" fontId="5" fillId="0" borderId="0" xfId="0" applyFont="1" applyFill="1" applyAlignment="1">
      <alignment vertical="center"/>
    </xf>
    <xf numFmtId="0" fontId="5" fillId="0" borderId="0" xfId="0" applyFont="1" applyAlignment="1"/>
    <xf numFmtId="0" fontId="8" fillId="0" borderId="21" xfId="0" applyFont="1" applyBorder="1" applyAlignment="1">
      <alignment vertical="center"/>
    </xf>
    <xf numFmtId="0" fontId="5" fillId="0" borderId="21" xfId="0" applyFont="1" applyBorder="1"/>
    <xf numFmtId="49" fontId="5" fillId="0" borderId="0" xfId="0" applyNumberFormat="1" applyFont="1" applyAlignment="1">
      <alignment vertical="center"/>
    </xf>
    <xf numFmtId="0" fontId="17" fillId="0" borderId="0" xfId="2" applyFont="1"/>
    <xf numFmtId="0" fontId="17" fillId="0" borderId="0" xfId="0" applyFont="1"/>
    <xf numFmtId="9" fontId="5" fillId="8" borderId="0" xfId="0" applyNumberFormat="1" applyFont="1" applyFill="1"/>
    <xf numFmtId="2" fontId="5" fillId="8" borderId="0" xfId="0" applyNumberFormat="1" applyFont="1" applyFill="1"/>
    <xf numFmtId="0" fontId="18" fillId="0" borderId="0" xfId="0" applyFont="1"/>
    <xf numFmtId="0" fontId="0" fillId="0" borderId="0" xfId="0" quotePrefix="1"/>
    <xf numFmtId="0" fontId="18" fillId="0" borderId="0" xfId="0" applyFont="1" applyAlignment="1">
      <alignment horizontal="right"/>
    </xf>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0" xfId="0" applyBorder="1"/>
    <xf numFmtId="0" fontId="0" fillId="0" borderId="2" xfId="0" applyBorder="1"/>
    <xf numFmtId="0" fontId="1" fillId="0" borderId="0" xfId="2"/>
    <xf numFmtId="0" fontId="18" fillId="0" borderId="0" xfId="2" quotePrefix="1" applyFont="1"/>
    <xf numFmtId="0" fontId="18" fillId="0" borderId="0" xfId="2" applyFont="1"/>
    <xf numFmtId="0" fontId="19" fillId="0" borderId="0" xfId="2" applyFont="1"/>
    <xf numFmtId="0" fontId="19" fillId="0" borderId="0" xfId="0" applyFont="1"/>
    <xf numFmtId="0" fontId="0" fillId="0" borderId="27" xfId="0" applyBorder="1"/>
    <xf numFmtId="0" fontId="0" fillId="0" borderId="14" xfId="0" applyBorder="1"/>
    <xf numFmtId="0" fontId="0" fillId="0" borderId="28" xfId="0" applyBorder="1"/>
    <xf numFmtId="0" fontId="8" fillId="0" borderId="0" xfId="0" quotePrefix="1" applyFont="1"/>
    <xf numFmtId="0" fontId="0" fillId="0" borderId="29" xfId="0" applyBorder="1"/>
    <xf numFmtId="0" fontId="0" fillId="0" borderId="30" xfId="0" applyBorder="1"/>
    <xf numFmtId="0" fontId="18" fillId="0" borderId="0" xfId="0" applyFont="1" applyAlignment="1">
      <alignment horizontal="left"/>
    </xf>
    <xf numFmtId="0" fontId="3" fillId="0" borderId="0" xfId="0" applyFont="1"/>
    <xf numFmtId="0" fontId="0" fillId="10" borderId="31" xfId="0" applyFill="1" applyBorder="1"/>
    <xf numFmtId="0" fontId="3" fillId="0" borderId="0" xfId="0" applyFont="1" applyFill="1"/>
    <xf numFmtId="0" fontId="0" fillId="0" borderId="0" xfId="0" applyFill="1"/>
    <xf numFmtId="0" fontId="0" fillId="10" borderId="32" xfId="0" applyFill="1" applyBorder="1"/>
    <xf numFmtId="0" fontId="0" fillId="0" borderId="0" xfId="0" applyAlignment="1">
      <alignment horizontal="left"/>
    </xf>
    <xf numFmtId="0" fontId="0" fillId="0" borderId="0" xfId="0" applyFill="1" applyAlignment="1">
      <alignment horizontal="left"/>
    </xf>
    <xf numFmtId="0" fontId="2" fillId="0" borderId="0" xfId="0" applyFont="1"/>
    <xf numFmtId="0" fontId="2" fillId="0" borderId="0" xfId="0" quotePrefix="1" applyFont="1"/>
    <xf numFmtId="0" fontId="0" fillId="0" borderId="0" xfId="0" quotePrefix="1" applyFill="1"/>
    <xf numFmtId="0" fontId="0" fillId="10" borderId="33" xfId="0" applyFill="1" applyBorder="1"/>
    <xf numFmtId="0" fontId="10" fillId="0" borderId="1" xfId="0" applyFont="1" applyBorder="1" applyAlignment="1" applyProtection="1">
      <alignment horizontal="left"/>
      <protection locked="0"/>
    </xf>
    <xf numFmtId="0" fontId="10" fillId="0" borderId="3" xfId="0" applyFont="1" applyBorder="1" applyAlignment="1" applyProtection="1">
      <alignment horizontal="left"/>
      <protection locked="0"/>
    </xf>
    <xf numFmtId="0" fontId="10" fillId="0" borderId="0" xfId="0" applyFont="1" applyAlignment="1">
      <alignment horizontal="left"/>
    </xf>
    <xf numFmtId="0" fontId="10" fillId="0" borderId="3" xfId="0" applyFont="1" applyFill="1" applyBorder="1" applyAlignment="1" applyProtection="1">
      <alignment horizontal="left"/>
      <protection locked="0"/>
    </xf>
    <xf numFmtId="0" fontId="5" fillId="0" borderId="1" xfId="0" applyFont="1" applyBorder="1" applyAlignment="1" applyProtection="1">
      <alignment horizontal="left" vertical="center"/>
      <protection locked="0"/>
    </xf>
    <xf numFmtId="0" fontId="5" fillId="0" borderId="3" xfId="0" applyFont="1" applyBorder="1" applyAlignment="1" applyProtection="1">
      <alignment horizontal="left" vertical="center"/>
      <protection locked="0"/>
    </xf>
    <xf numFmtId="0" fontId="5" fillId="0" borderId="3" xfId="0" applyFont="1" applyBorder="1" applyAlignment="1" applyProtection="1">
      <alignment horizontal="center" vertical="center"/>
      <protection locked="0"/>
    </xf>
    <xf numFmtId="0" fontId="5" fillId="0" borderId="3" xfId="0" applyFont="1" applyBorder="1" applyAlignment="1" applyProtection="1">
      <alignment horizontal="left"/>
      <protection locked="0"/>
    </xf>
    <xf numFmtId="164" fontId="8" fillId="5" borderId="6" xfId="0" applyNumberFormat="1" applyFont="1" applyFill="1" applyBorder="1" applyAlignment="1" applyProtection="1">
      <alignment horizontal="center" vertical="center"/>
      <protection locked="0"/>
    </xf>
    <xf numFmtId="164" fontId="8" fillId="5" borderId="7" xfId="0" applyNumberFormat="1" applyFont="1" applyFill="1" applyBorder="1" applyAlignment="1" applyProtection="1">
      <alignment horizontal="center" vertical="center"/>
      <protection locked="0"/>
    </xf>
    <xf numFmtId="0" fontId="8" fillId="3" borderId="6" xfId="0" applyFont="1" applyFill="1" applyBorder="1" applyAlignment="1">
      <alignment horizontal="center" vertical="center"/>
    </xf>
    <xf numFmtId="164" fontId="8" fillId="4" borderId="6" xfId="0" applyNumberFormat="1" applyFont="1" applyFill="1" applyBorder="1" applyAlignment="1" applyProtection="1">
      <alignment horizontal="center" vertical="center"/>
      <protection locked="0"/>
    </xf>
    <xf numFmtId="0" fontId="9" fillId="0" borderId="9" xfId="0" applyFont="1" applyBorder="1" applyAlignment="1">
      <alignment horizontal="left" vertical="center"/>
    </xf>
    <xf numFmtId="0" fontId="9" fillId="0" borderId="0" xfId="0" applyFont="1" applyBorder="1" applyAlignment="1">
      <alignment horizontal="left" vertical="center"/>
    </xf>
    <xf numFmtId="0" fontId="9" fillId="7" borderId="0" xfId="0" applyFont="1" applyFill="1" applyBorder="1" applyAlignment="1">
      <alignment horizontal="left" vertical="center"/>
    </xf>
    <xf numFmtId="0" fontId="5" fillId="7" borderId="0" xfId="0" applyFont="1" applyFill="1" applyBorder="1" applyAlignment="1">
      <alignment horizontal="left" vertical="center" indent="2"/>
    </xf>
    <xf numFmtId="0" fontId="9" fillId="8" borderId="0" xfId="0" applyFont="1" applyFill="1" applyBorder="1" applyAlignment="1">
      <alignment horizontal="left" vertical="center"/>
    </xf>
    <xf numFmtId="0" fontId="5" fillId="8" borderId="0" xfId="0" applyFont="1" applyFill="1" applyBorder="1" applyAlignment="1">
      <alignment horizontal="left" vertical="center" indent="2"/>
    </xf>
    <xf numFmtId="0" fontId="9" fillId="9" borderId="0" xfId="0" applyFont="1" applyFill="1" applyBorder="1" applyAlignment="1">
      <alignment horizontal="left" vertical="center"/>
    </xf>
    <xf numFmtId="0" fontId="10" fillId="0" borderId="20" xfId="0" applyFont="1" applyBorder="1" applyAlignment="1" applyProtection="1">
      <alignment horizontal="left"/>
      <protection locked="0"/>
    </xf>
    <xf numFmtId="0" fontId="9" fillId="9" borderId="12" xfId="0" applyFont="1" applyFill="1" applyBorder="1" applyAlignment="1">
      <alignment horizontal="left" vertical="center"/>
    </xf>
    <xf numFmtId="0" fontId="18" fillId="0" borderId="0" xfId="0" applyFont="1" applyAlignment="1">
      <alignment horizontal="center" vertical="center"/>
    </xf>
    <xf numFmtId="0" fontId="20" fillId="0" borderId="0" xfId="2" applyFont="1" applyAlignment="1">
      <alignment horizontal="left" vertical="top" wrapText="1"/>
    </xf>
    <xf numFmtId="16" fontId="18" fillId="0" borderId="0" xfId="0" quotePrefix="1" applyNumberFormat="1" applyFont="1" applyAlignment="1">
      <alignment horizontal="center"/>
    </xf>
    <xf numFmtId="0" fontId="18" fillId="0" borderId="0" xfId="0" applyFont="1" applyAlignment="1">
      <alignment horizontal="center"/>
    </xf>
    <xf numFmtId="9" fontId="0" fillId="0" borderId="0" xfId="3" applyFont="1" applyAlignment="1">
      <alignment horizontal="center"/>
    </xf>
    <xf numFmtId="165" fontId="0" fillId="0" borderId="0" xfId="0" applyNumberFormat="1" applyAlignment="1">
      <alignment horizontal="right"/>
    </xf>
  </cellXfs>
  <cellStyles count="4">
    <cellStyle name="Komma" xfId="1" builtinId="3"/>
    <cellStyle name="Prozent 2" xfId="3"/>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154796</xdr:colOff>
      <xdr:row>14</xdr:row>
      <xdr:rowOff>107157</xdr:rowOff>
    </xdr:from>
    <xdr:to>
      <xdr:col>8</xdr:col>
      <xdr:colOff>154796</xdr:colOff>
      <xdr:row>17</xdr:row>
      <xdr:rowOff>142875</xdr:rowOff>
    </xdr:to>
    <xdr:cxnSp macro="">
      <xdr:nvCxnSpPr>
        <xdr:cNvPr id="2" name="Gerade Verbindung mit Pfeil 1"/>
        <xdr:cNvCxnSpPr/>
      </xdr:nvCxnSpPr>
      <xdr:spPr>
        <a:xfrm>
          <a:off x="5584046"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20</xdr:row>
      <xdr:rowOff>95251</xdr:rowOff>
    </xdr:from>
    <xdr:to>
      <xdr:col>8</xdr:col>
      <xdr:colOff>154796</xdr:colOff>
      <xdr:row>21</xdr:row>
      <xdr:rowOff>154781</xdr:rowOff>
    </xdr:to>
    <xdr:cxnSp macro="">
      <xdr:nvCxnSpPr>
        <xdr:cNvPr id="3" name="Gerade Verbindung mit Pfeil 2"/>
        <xdr:cNvCxnSpPr/>
      </xdr:nvCxnSpPr>
      <xdr:spPr>
        <a:xfrm flipH="1">
          <a:off x="5584046"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14</xdr:row>
      <xdr:rowOff>107157</xdr:rowOff>
    </xdr:from>
    <xdr:to>
      <xdr:col>21</xdr:col>
      <xdr:colOff>154796</xdr:colOff>
      <xdr:row>17</xdr:row>
      <xdr:rowOff>142875</xdr:rowOff>
    </xdr:to>
    <xdr:cxnSp macro="">
      <xdr:nvCxnSpPr>
        <xdr:cNvPr id="4" name="Gerade Verbindung mit Pfeil 3"/>
        <xdr:cNvCxnSpPr/>
      </xdr:nvCxnSpPr>
      <xdr:spPr>
        <a:xfrm>
          <a:off x="13651721"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20</xdr:row>
      <xdr:rowOff>95251</xdr:rowOff>
    </xdr:from>
    <xdr:to>
      <xdr:col>21</xdr:col>
      <xdr:colOff>154796</xdr:colOff>
      <xdr:row>21</xdr:row>
      <xdr:rowOff>154781</xdr:rowOff>
    </xdr:to>
    <xdr:cxnSp macro="">
      <xdr:nvCxnSpPr>
        <xdr:cNvPr id="5" name="Gerade Verbindung mit Pfeil 4"/>
        <xdr:cNvCxnSpPr/>
      </xdr:nvCxnSpPr>
      <xdr:spPr>
        <a:xfrm flipH="1">
          <a:off x="13651721"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14</xdr:row>
      <xdr:rowOff>107157</xdr:rowOff>
    </xdr:from>
    <xdr:to>
      <xdr:col>21</xdr:col>
      <xdr:colOff>154796</xdr:colOff>
      <xdr:row>17</xdr:row>
      <xdr:rowOff>142875</xdr:rowOff>
    </xdr:to>
    <xdr:cxnSp macro="">
      <xdr:nvCxnSpPr>
        <xdr:cNvPr id="6" name="Gerade Verbindung mit Pfeil 5"/>
        <xdr:cNvCxnSpPr/>
      </xdr:nvCxnSpPr>
      <xdr:spPr>
        <a:xfrm>
          <a:off x="5595952" y="4667251"/>
          <a:ext cx="0" cy="785812"/>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20</xdr:row>
      <xdr:rowOff>95251</xdr:rowOff>
    </xdr:from>
    <xdr:to>
      <xdr:col>21</xdr:col>
      <xdr:colOff>154796</xdr:colOff>
      <xdr:row>21</xdr:row>
      <xdr:rowOff>154781</xdr:rowOff>
    </xdr:to>
    <xdr:cxnSp macro="">
      <xdr:nvCxnSpPr>
        <xdr:cNvPr id="7" name="Gerade Verbindung mit Pfeil 6"/>
        <xdr:cNvCxnSpPr/>
      </xdr:nvCxnSpPr>
      <xdr:spPr>
        <a:xfrm flipH="1">
          <a:off x="5595952" y="6274595"/>
          <a:ext cx="0" cy="309561"/>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75</xdr:col>
      <xdr:colOff>0</xdr:colOff>
      <xdr:row>13</xdr:row>
      <xdr:rowOff>0</xdr:rowOff>
    </xdr:from>
    <xdr:to>
      <xdr:col>80</xdr:col>
      <xdr:colOff>0</xdr:colOff>
      <xdr:row>33</xdr:row>
      <xdr:rowOff>0</xdr:rowOff>
    </xdr:to>
    <xdr:sp macro="" textlink="">
      <xdr:nvSpPr>
        <xdr:cNvPr id="2" name="Rechteck 1"/>
        <xdr:cNvSpPr/>
      </xdr:nvSpPr>
      <xdr:spPr>
        <a:xfrm>
          <a:off x="23040975"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70</xdr:col>
      <xdr:colOff>0</xdr:colOff>
      <xdr:row>13</xdr:row>
      <xdr:rowOff>0</xdr:rowOff>
    </xdr:from>
    <xdr:to>
      <xdr:col>75</xdr:col>
      <xdr:colOff>0</xdr:colOff>
      <xdr:row>33</xdr:row>
      <xdr:rowOff>0</xdr:rowOff>
    </xdr:to>
    <xdr:sp macro="" textlink="">
      <xdr:nvSpPr>
        <xdr:cNvPr id="3" name="Rechteck 2"/>
        <xdr:cNvSpPr/>
      </xdr:nvSpPr>
      <xdr:spPr>
        <a:xfrm>
          <a:off x="22040850"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65</xdr:col>
      <xdr:colOff>0</xdr:colOff>
      <xdr:row>13</xdr:row>
      <xdr:rowOff>0</xdr:rowOff>
    </xdr:from>
    <xdr:to>
      <xdr:col>70</xdr:col>
      <xdr:colOff>0</xdr:colOff>
      <xdr:row>33</xdr:row>
      <xdr:rowOff>0</xdr:rowOff>
    </xdr:to>
    <xdr:sp macro="" textlink="">
      <xdr:nvSpPr>
        <xdr:cNvPr id="4" name="Rechteck 3"/>
        <xdr:cNvSpPr/>
      </xdr:nvSpPr>
      <xdr:spPr>
        <a:xfrm>
          <a:off x="21040725"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37</xdr:col>
      <xdr:colOff>0</xdr:colOff>
      <xdr:row>13</xdr:row>
      <xdr:rowOff>0</xdr:rowOff>
    </xdr:from>
    <xdr:to>
      <xdr:col>42</xdr:col>
      <xdr:colOff>0</xdr:colOff>
      <xdr:row>33</xdr:row>
      <xdr:rowOff>0</xdr:rowOff>
    </xdr:to>
    <xdr:sp macro="" textlink="">
      <xdr:nvSpPr>
        <xdr:cNvPr id="5" name="Rechteck 4"/>
        <xdr:cNvSpPr/>
      </xdr:nvSpPr>
      <xdr:spPr>
        <a:xfrm>
          <a:off x="15440025"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27</xdr:col>
      <xdr:colOff>0</xdr:colOff>
      <xdr:row>13</xdr:row>
      <xdr:rowOff>0</xdr:rowOff>
    </xdr:from>
    <xdr:to>
      <xdr:col>32</xdr:col>
      <xdr:colOff>0</xdr:colOff>
      <xdr:row>33</xdr:row>
      <xdr:rowOff>0</xdr:rowOff>
    </xdr:to>
    <xdr:sp macro="" textlink="">
      <xdr:nvSpPr>
        <xdr:cNvPr id="6" name="Rechteck 5"/>
        <xdr:cNvSpPr/>
      </xdr:nvSpPr>
      <xdr:spPr>
        <a:xfrm>
          <a:off x="13439775"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32</xdr:col>
      <xdr:colOff>0</xdr:colOff>
      <xdr:row>13</xdr:row>
      <xdr:rowOff>0</xdr:rowOff>
    </xdr:from>
    <xdr:to>
      <xdr:col>37</xdr:col>
      <xdr:colOff>0</xdr:colOff>
      <xdr:row>33</xdr:row>
      <xdr:rowOff>0</xdr:rowOff>
    </xdr:to>
    <xdr:sp macro="" textlink="">
      <xdr:nvSpPr>
        <xdr:cNvPr id="7" name="Rechteck 6"/>
        <xdr:cNvSpPr/>
      </xdr:nvSpPr>
      <xdr:spPr>
        <a:xfrm>
          <a:off x="14439900"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22</xdr:col>
      <xdr:colOff>0</xdr:colOff>
      <xdr:row>9</xdr:row>
      <xdr:rowOff>0</xdr:rowOff>
    </xdr:from>
    <xdr:to>
      <xdr:col>22</xdr:col>
      <xdr:colOff>0</xdr:colOff>
      <xdr:row>33</xdr:row>
      <xdr:rowOff>0</xdr:rowOff>
    </xdr:to>
    <xdr:cxnSp macro="">
      <xdr:nvCxnSpPr>
        <xdr:cNvPr id="8" name="Gerade Verbindung mit Pfeil 7"/>
        <xdr:cNvCxnSpPr/>
      </xdr:nvCxnSpPr>
      <xdr:spPr>
        <a:xfrm flipV="1">
          <a:off x="12439650" y="1809750"/>
          <a:ext cx="0" cy="5248275"/>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33</xdr:row>
      <xdr:rowOff>0</xdr:rowOff>
    </xdr:from>
    <xdr:to>
      <xdr:col>46</xdr:col>
      <xdr:colOff>0</xdr:colOff>
      <xdr:row>33</xdr:row>
      <xdr:rowOff>0</xdr:rowOff>
    </xdr:to>
    <xdr:cxnSp macro="">
      <xdr:nvCxnSpPr>
        <xdr:cNvPr id="9" name="Gerade Verbindung mit Pfeil 8"/>
        <xdr:cNvCxnSpPr/>
      </xdr:nvCxnSpPr>
      <xdr:spPr>
        <a:xfrm>
          <a:off x="12439650" y="7058025"/>
          <a:ext cx="4800600" cy="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29</xdr:row>
      <xdr:rowOff>0</xdr:rowOff>
    </xdr:from>
    <xdr:to>
      <xdr:col>42</xdr:col>
      <xdr:colOff>0</xdr:colOff>
      <xdr:row>29</xdr:row>
      <xdr:rowOff>0</xdr:rowOff>
    </xdr:to>
    <xdr:cxnSp macro="">
      <xdr:nvCxnSpPr>
        <xdr:cNvPr id="10" name="Gerade Verbindung 9"/>
        <xdr:cNvCxnSpPr/>
      </xdr:nvCxnSpPr>
      <xdr:spPr>
        <a:xfrm>
          <a:off x="13439775" y="6334125"/>
          <a:ext cx="3000375" cy="0"/>
        </a:xfrm>
        <a:prstGeom prst="line">
          <a:avLst/>
        </a:prstGeom>
        <a:ln w="25400">
          <a:solidFill>
            <a:schemeClr val="accent6">
              <a:lumMod val="5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0</xdr:colOff>
      <xdr:row>9</xdr:row>
      <xdr:rowOff>0</xdr:rowOff>
    </xdr:from>
    <xdr:to>
      <xdr:col>60</xdr:col>
      <xdr:colOff>0</xdr:colOff>
      <xdr:row>33</xdr:row>
      <xdr:rowOff>0</xdr:rowOff>
    </xdr:to>
    <xdr:cxnSp macro="">
      <xdr:nvCxnSpPr>
        <xdr:cNvPr id="11" name="Gerade Verbindung mit Pfeil 10"/>
        <xdr:cNvCxnSpPr/>
      </xdr:nvCxnSpPr>
      <xdr:spPr>
        <a:xfrm flipV="1">
          <a:off x="20040600" y="1809750"/>
          <a:ext cx="0" cy="5248275"/>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0</xdr:colOff>
      <xdr:row>33</xdr:row>
      <xdr:rowOff>0</xdr:rowOff>
    </xdr:from>
    <xdr:to>
      <xdr:col>84</xdr:col>
      <xdr:colOff>0</xdr:colOff>
      <xdr:row>33</xdr:row>
      <xdr:rowOff>0</xdr:rowOff>
    </xdr:to>
    <xdr:cxnSp macro="">
      <xdr:nvCxnSpPr>
        <xdr:cNvPr id="12" name="Gerade Verbindung mit Pfeil 11"/>
        <xdr:cNvCxnSpPr/>
      </xdr:nvCxnSpPr>
      <xdr:spPr>
        <a:xfrm>
          <a:off x="20040600" y="7058025"/>
          <a:ext cx="4800600" cy="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0</xdr:colOff>
      <xdr:row>31</xdr:row>
      <xdr:rowOff>0</xdr:rowOff>
    </xdr:from>
    <xdr:to>
      <xdr:col>80</xdr:col>
      <xdr:colOff>0</xdr:colOff>
      <xdr:row>31</xdr:row>
      <xdr:rowOff>0</xdr:rowOff>
    </xdr:to>
    <xdr:cxnSp macro="">
      <xdr:nvCxnSpPr>
        <xdr:cNvPr id="13" name="Gerade Verbindung 12"/>
        <xdr:cNvCxnSpPr/>
      </xdr:nvCxnSpPr>
      <xdr:spPr>
        <a:xfrm>
          <a:off x="21040725" y="6734175"/>
          <a:ext cx="3000375" cy="0"/>
        </a:xfrm>
        <a:prstGeom prst="line">
          <a:avLst/>
        </a:prstGeom>
        <a:ln w="25400">
          <a:solidFill>
            <a:schemeClr val="accent6">
              <a:lumMod val="5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0</xdr:colOff>
      <xdr:row>13</xdr:row>
      <xdr:rowOff>0</xdr:rowOff>
    </xdr:from>
    <xdr:to>
      <xdr:col>42</xdr:col>
      <xdr:colOff>0</xdr:colOff>
      <xdr:row>20</xdr:row>
      <xdr:rowOff>95250</xdr:rowOff>
    </xdr:to>
    <xdr:sp macro="" textlink="">
      <xdr:nvSpPr>
        <xdr:cNvPr id="14" name="Rechteck 13"/>
        <xdr:cNvSpPr/>
      </xdr:nvSpPr>
      <xdr:spPr>
        <a:xfrm>
          <a:off x="15440025" y="2628900"/>
          <a:ext cx="1000125" cy="1457325"/>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22</xdr:col>
      <xdr:colOff>0</xdr:colOff>
      <xdr:row>13</xdr:row>
      <xdr:rowOff>0</xdr:rowOff>
    </xdr:from>
    <xdr:to>
      <xdr:col>27</xdr:col>
      <xdr:colOff>0</xdr:colOff>
      <xdr:row>20</xdr:row>
      <xdr:rowOff>95250</xdr:rowOff>
    </xdr:to>
    <xdr:sp macro="" textlink="">
      <xdr:nvSpPr>
        <xdr:cNvPr id="15" name="Rechteck 14"/>
        <xdr:cNvSpPr/>
      </xdr:nvSpPr>
      <xdr:spPr>
        <a:xfrm>
          <a:off x="12439650" y="2628900"/>
          <a:ext cx="1000125" cy="1457325"/>
        </a:xfrm>
        <a:prstGeom prst="rect">
          <a:avLst/>
        </a:prstGeom>
        <a:pattFill prst="wdUpDiag">
          <a:fgClr>
            <a:schemeClr val="accent1"/>
          </a:fgClr>
          <a:bgClr>
            <a:schemeClr val="bg1"/>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32</xdr:col>
      <xdr:colOff>0</xdr:colOff>
      <xdr:row>13</xdr:row>
      <xdr:rowOff>0</xdr:rowOff>
    </xdr:from>
    <xdr:to>
      <xdr:col>37</xdr:col>
      <xdr:colOff>0</xdr:colOff>
      <xdr:row>20</xdr:row>
      <xdr:rowOff>95250</xdr:rowOff>
    </xdr:to>
    <xdr:sp macro="" textlink="">
      <xdr:nvSpPr>
        <xdr:cNvPr id="16" name="Rechteck 15"/>
        <xdr:cNvSpPr/>
      </xdr:nvSpPr>
      <xdr:spPr>
        <a:xfrm>
          <a:off x="14439900" y="2628900"/>
          <a:ext cx="1000125" cy="1457325"/>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27</xdr:col>
      <xdr:colOff>0</xdr:colOff>
      <xdr:row>13</xdr:row>
      <xdr:rowOff>0</xdr:rowOff>
    </xdr:from>
    <xdr:to>
      <xdr:col>32</xdr:col>
      <xdr:colOff>0</xdr:colOff>
      <xdr:row>20</xdr:row>
      <xdr:rowOff>95250</xdr:rowOff>
    </xdr:to>
    <xdr:sp macro="" textlink="">
      <xdr:nvSpPr>
        <xdr:cNvPr id="17" name="Rechteck 16"/>
        <xdr:cNvSpPr/>
      </xdr:nvSpPr>
      <xdr:spPr>
        <a:xfrm>
          <a:off x="13439775" y="2628900"/>
          <a:ext cx="1000125" cy="1457325"/>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75</xdr:col>
      <xdr:colOff>0</xdr:colOff>
      <xdr:row>13</xdr:row>
      <xdr:rowOff>0</xdr:rowOff>
    </xdr:from>
    <xdr:to>
      <xdr:col>80</xdr:col>
      <xdr:colOff>0</xdr:colOff>
      <xdr:row>27</xdr:row>
      <xdr:rowOff>0</xdr:rowOff>
    </xdr:to>
    <xdr:sp macro="" textlink="">
      <xdr:nvSpPr>
        <xdr:cNvPr id="18" name="Rechteck 17"/>
        <xdr:cNvSpPr/>
      </xdr:nvSpPr>
      <xdr:spPr>
        <a:xfrm>
          <a:off x="23040975" y="2628900"/>
          <a:ext cx="1000125" cy="2724150"/>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60</xdr:col>
      <xdr:colOff>0</xdr:colOff>
      <xdr:row>13</xdr:row>
      <xdr:rowOff>0</xdr:rowOff>
    </xdr:from>
    <xdr:to>
      <xdr:col>65</xdr:col>
      <xdr:colOff>0</xdr:colOff>
      <xdr:row>27</xdr:row>
      <xdr:rowOff>0</xdr:rowOff>
    </xdr:to>
    <xdr:sp macro="" textlink="">
      <xdr:nvSpPr>
        <xdr:cNvPr id="19" name="Rechteck 18"/>
        <xdr:cNvSpPr/>
      </xdr:nvSpPr>
      <xdr:spPr>
        <a:xfrm>
          <a:off x="20040600" y="2628900"/>
          <a:ext cx="1000125" cy="2724150"/>
        </a:xfrm>
        <a:prstGeom prst="rect">
          <a:avLst/>
        </a:prstGeom>
        <a:pattFill prst="wdUpDiag">
          <a:fgClr>
            <a:schemeClr val="accent1"/>
          </a:fgClr>
          <a:bgClr>
            <a:schemeClr val="bg1"/>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70</xdr:col>
      <xdr:colOff>0</xdr:colOff>
      <xdr:row>13</xdr:row>
      <xdr:rowOff>0</xdr:rowOff>
    </xdr:from>
    <xdr:to>
      <xdr:col>75</xdr:col>
      <xdr:colOff>0</xdr:colOff>
      <xdr:row>27</xdr:row>
      <xdr:rowOff>0</xdr:rowOff>
    </xdr:to>
    <xdr:sp macro="" textlink="">
      <xdr:nvSpPr>
        <xdr:cNvPr id="20" name="Rechteck 19"/>
        <xdr:cNvSpPr/>
      </xdr:nvSpPr>
      <xdr:spPr>
        <a:xfrm>
          <a:off x="22040850" y="2628900"/>
          <a:ext cx="1000125" cy="2724150"/>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65</xdr:col>
      <xdr:colOff>0</xdr:colOff>
      <xdr:row>13</xdr:row>
      <xdr:rowOff>0</xdr:rowOff>
    </xdr:from>
    <xdr:to>
      <xdr:col>70</xdr:col>
      <xdr:colOff>0</xdr:colOff>
      <xdr:row>27</xdr:row>
      <xdr:rowOff>0</xdr:rowOff>
    </xdr:to>
    <xdr:sp macro="" textlink="">
      <xdr:nvSpPr>
        <xdr:cNvPr id="21" name="Rechteck 20"/>
        <xdr:cNvSpPr/>
      </xdr:nvSpPr>
      <xdr:spPr>
        <a:xfrm>
          <a:off x="21040725" y="2628900"/>
          <a:ext cx="1000125" cy="2724150"/>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24</xdr:col>
      <xdr:colOff>0</xdr:colOff>
      <xdr:row>13</xdr:row>
      <xdr:rowOff>0</xdr:rowOff>
    </xdr:from>
    <xdr:to>
      <xdr:col>24</xdr:col>
      <xdr:colOff>0</xdr:colOff>
      <xdr:row>33</xdr:row>
      <xdr:rowOff>0</xdr:rowOff>
    </xdr:to>
    <xdr:cxnSp macro="">
      <xdr:nvCxnSpPr>
        <xdr:cNvPr id="22" name="Gerade Verbindung 21"/>
        <xdr:cNvCxnSpPr/>
      </xdr:nvCxnSpPr>
      <xdr:spPr>
        <a:xfrm flipV="1">
          <a:off x="12839700"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0</xdr:colOff>
      <xdr:row>13</xdr:row>
      <xdr:rowOff>0</xdr:rowOff>
    </xdr:from>
    <xdr:to>
      <xdr:col>65</xdr:col>
      <xdr:colOff>0</xdr:colOff>
      <xdr:row>33</xdr:row>
      <xdr:rowOff>0</xdr:rowOff>
    </xdr:to>
    <xdr:cxnSp macro="">
      <xdr:nvCxnSpPr>
        <xdr:cNvPr id="23" name="Gerade Verbindung 22"/>
        <xdr:cNvCxnSpPr/>
      </xdr:nvCxnSpPr>
      <xdr:spPr>
        <a:xfrm flipV="1">
          <a:off x="21040725"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0</xdr:colOff>
      <xdr:row>13</xdr:row>
      <xdr:rowOff>16670</xdr:rowOff>
    </xdr:from>
    <xdr:to>
      <xdr:col>26</xdr:col>
      <xdr:colOff>0</xdr:colOff>
      <xdr:row>33</xdr:row>
      <xdr:rowOff>16670</xdr:rowOff>
    </xdr:to>
    <xdr:cxnSp macro="">
      <xdr:nvCxnSpPr>
        <xdr:cNvPr id="24" name="Gerade Verbindung 23"/>
        <xdr:cNvCxnSpPr/>
      </xdr:nvCxnSpPr>
      <xdr:spPr>
        <a:xfrm flipV="1">
          <a:off x="13239750" y="264557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14287</xdr:colOff>
      <xdr:row>13</xdr:row>
      <xdr:rowOff>0</xdr:rowOff>
    </xdr:from>
    <xdr:to>
      <xdr:col>28</xdr:col>
      <xdr:colOff>14287</xdr:colOff>
      <xdr:row>33</xdr:row>
      <xdr:rowOff>0</xdr:rowOff>
    </xdr:to>
    <xdr:cxnSp macro="">
      <xdr:nvCxnSpPr>
        <xdr:cNvPr id="25" name="Gerade Verbindung 24"/>
        <xdr:cNvCxnSpPr/>
      </xdr:nvCxnSpPr>
      <xdr:spPr>
        <a:xfrm flipV="1">
          <a:off x="13654087"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13</xdr:row>
      <xdr:rowOff>0</xdr:rowOff>
    </xdr:from>
    <xdr:to>
      <xdr:col>30</xdr:col>
      <xdr:colOff>0</xdr:colOff>
      <xdr:row>33</xdr:row>
      <xdr:rowOff>0</xdr:rowOff>
    </xdr:to>
    <xdr:cxnSp macro="">
      <xdr:nvCxnSpPr>
        <xdr:cNvPr id="26" name="Gerade Verbindung 25"/>
        <xdr:cNvCxnSpPr/>
      </xdr:nvCxnSpPr>
      <xdr:spPr>
        <a:xfrm flipV="1">
          <a:off x="14039850"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9525</xdr:colOff>
      <xdr:row>13</xdr:row>
      <xdr:rowOff>57150</xdr:rowOff>
    </xdr:from>
    <xdr:to>
      <xdr:col>32</xdr:col>
      <xdr:colOff>9525</xdr:colOff>
      <xdr:row>33</xdr:row>
      <xdr:rowOff>57150</xdr:rowOff>
    </xdr:to>
    <xdr:cxnSp macro="">
      <xdr:nvCxnSpPr>
        <xdr:cNvPr id="27" name="Gerade Verbindung 26"/>
        <xdr:cNvCxnSpPr/>
      </xdr:nvCxnSpPr>
      <xdr:spPr>
        <a:xfrm flipV="1">
          <a:off x="14449425" y="268605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13</xdr:row>
      <xdr:rowOff>0</xdr:rowOff>
    </xdr:from>
    <xdr:to>
      <xdr:col>34</xdr:col>
      <xdr:colOff>0</xdr:colOff>
      <xdr:row>33</xdr:row>
      <xdr:rowOff>0</xdr:rowOff>
    </xdr:to>
    <xdr:cxnSp macro="">
      <xdr:nvCxnSpPr>
        <xdr:cNvPr id="28" name="Gerade Verbindung 27"/>
        <xdr:cNvCxnSpPr/>
      </xdr:nvCxnSpPr>
      <xdr:spPr>
        <a:xfrm flipV="1">
          <a:off x="14839950"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0</xdr:colOff>
      <xdr:row>13</xdr:row>
      <xdr:rowOff>0</xdr:rowOff>
    </xdr:from>
    <xdr:to>
      <xdr:col>36</xdr:col>
      <xdr:colOff>0</xdr:colOff>
      <xdr:row>33</xdr:row>
      <xdr:rowOff>0</xdr:rowOff>
    </xdr:to>
    <xdr:cxnSp macro="">
      <xdr:nvCxnSpPr>
        <xdr:cNvPr id="29" name="Gerade Verbindung 28"/>
        <xdr:cNvCxnSpPr/>
      </xdr:nvCxnSpPr>
      <xdr:spPr>
        <a:xfrm flipV="1">
          <a:off x="15240000"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14288</xdr:colOff>
      <xdr:row>12</xdr:row>
      <xdr:rowOff>169068</xdr:rowOff>
    </xdr:from>
    <xdr:to>
      <xdr:col>38</xdr:col>
      <xdr:colOff>14288</xdr:colOff>
      <xdr:row>32</xdr:row>
      <xdr:rowOff>157162</xdr:rowOff>
    </xdr:to>
    <xdr:cxnSp macro="">
      <xdr:nvCxnSpPr>
        <xdr:cNvPr id="30" name="Gerade Verbindung 29"/>
        <xdr:cNvCxnSpPr/>
      </xdr:nvCxnSpPr>
      <xdr:spPr>
        <a:xfrm flipV="1">
          <a:off x="15654338" y="2597943"/>
          <a:ext cx="0" cy="4455319"/>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11906</xdr:colOff>
      <xdr:row>13</xdr:row>
      <xdr:rowOff>11906</xdr:rowOff>
    </xdr:from>
    <xdr:to>
      <xdr:col>40</xdr:col>
      <xdr:colOff>11906</xdr:colOff>
      <xdr:row>33</xdr:row>
      <xdr:rowOff>11906</xdr:rowOff>
    </xdr:to>
    <xdr:cxnSp macro="">
      <xdr:nvCxnSpPr>
        <xdr:cNvPr id="31" name="Gerade Verbindung 30"/>
        <xdr:cNvCxnSpPr/>
      </xdr:nvCxnSpPr>
      <xdr:spPr>
        <a:xfrm flipV="1">
          <a:off x="16052006" y="2640806"/>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70</xdr:col>
      <xdr:colOff>0</xdr:colOff>
      <xdr:row>13</xdr:row>
      <xdr:rowOff>0</xdr:rowOff>
    </xdr:from>
    <xdr:to>
      <xdr:col>70</xdr:col>
      <xdr:colOff>0</xdr:colOff>
      <xdr:row>33</xdr:row>
      <xdr:rowOff>0</xdr:rowOff>
    </xdr:to>
    <xdr:cxnSp macro="">
      <xdr:nvCxnSpPr>
        <xdr:cNvPr id="32" name="Gerade Verbindung 31"/>
        <xdr:cNvCxnSpPr/>
      </xdr:nvCxnSpPr>
      <xdr:spPr>
        <a:xfrm flipV="1">
          <a:off x="22040850"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75</xdr:col>
      <xdr:colOff>0</xdr:colOff>
      <xdr:row>13</xdr:row>
      <xdr:rowOff>0</xdr:rowOff>
    </xdr:from>
    <xdr:to>
      <xdr:col>75</xdr:col>
      <xdr:colOff>0</xdr:colOff>
      <xdr:row>33</xdr:row>
      <xdr:rowOff>0</xdr:rowOff>
    </xdr:to>
    <xdr:cxnSp macro="">
      <xdr:nvCxnSpPr>
        <xdr:cNvPr id="33" name="Gerade Verbindung 32"/>
        <xdr:cNvCxnSpPr/>
      </xdr:nvCxnSpPr>
      <xdr:spPr>
        <a:xfrm flipV="1">
          <a:off x="23040975"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64</xdr:col>
      <xdr:colOff>11907</xdr:colOff>
      <xdr:row>37</xdr:row>
      <xdr:rowOff>1</xdr:rowOff>
    </xdr:from>
    <xdr:to>
      <xdr:col>65</xdr:col>
      <xdr:colOff>0</xdr:colOff>
      <xdr:row>43</xdr:row>
      <xdr:rowOff>0</xdr:rowOff>
    </xdr:to>
    <xdr:sp macro="" textlink="">
      <xdr:nvSpPr>
        <xdr:cNvPr id="34" name="Rechteck 33"/>
        <xdr:cNvSpPr/>
      </xdr:nvSpPr>
      <xdr:spPr>
        <a:xfrm>
          <a:off x="20852607" y="7820026"/>
          <a:ext cx="188118" cy="1323974"/>
        </a:xfrm>
        <a:prstGeom prst="rect">
          <a:avLst/>
        </a:prstGeom>
        <a:pattFill prst="wdUpDiag">
          <a:fgClr>
            <a:schemeClr val="accent1"/>
          </a:fgClr>
          <a:bgClr>
            <a:schemeClr val="bg1"/>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26</xdr:col>
      <xdr:colOff>0</xdr:colOff>
      <xdr:row>37</xdr:row>
      <xdr:rowOff>0</xdr:rowOff>
    </xdr:from>
    <xdr:to>
      <xdr:col>26</xdr:col>
      <xdr:colOff>190499</xdr:colOff>
      <xdr:row>43</xdr:row>
      <xdr:rowOff>-1</xdr:rowOff>
    </xdr:to>
    <xdr:sp macro="" textlink="">
      <xdr:nvSpPr>
        <xdr:cNvPr id="35" name="Rechteck 34"/>
        <xdr:cNvSpPr/>
      </xdr:nvSpPr>
      <xdr:spPr>
        <a:xfrm>
          <a:off x="13239750" y="7820025"/>
          <a:ext cx="190499" cy="1323974"/>
        </a:xfrm>
        <a:prstGeom prst="rect">
          <a:avLst/>
        </a:prstGeom>
        <a:pattFill prst="wdUpDiag">
          <a:fgClr>
            <a:schemeClr val="accent1"/>
          </a:fgClr>
          <a:bgClr>
            <a:schemeClr val="bg1"/>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FAA/W6_F&#246;rderungsmassnahmen/6.03_F&#246;rderprogramm%20Wald/6.03.02_Weisungen,%20Informationen/Formulare/FP_Wald_A_D2_Sicherheitsholzerei_Pauschalenblatt%20-%20neu.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 Planung &amp; Abrechnung"/>
      <sheetName val="SH_Planung_ohne Formeln"/>
      <sheetName val="Tabelle2"/>
    </sheetNames>
    <sheetDataSet>
      <sheetData sheetId="0" refreshError="1"/>
      <sheetData sheetId="1" refreshError="1"/>
      <sheetData sheetId="2" refreshError="1">
        <row r="4">
          <cell r="A4">
            <v>0</v>
          </cell>
          <cell r="B4">
            <v>0</v>
          </cell>
        </row>
        <row r="5">
          <cell r="A5">
            <v>0.15</v>
          </cell>
          <cell r="B5">
            <v>0.17647058823529413</v>
          </cell>
        </row>
        <row r="6">
          <cell r="A6">
            <v>0.25</v>
          </cell>
          <cell r="B6">
            <v>0.33333333333333331</v>
          </cell>
        </row>
        <row r="7">
          <cell r="A7">
            <v>0.5</v>
          </cell>
          <cell r="B7">
            <v>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tabSelected="1" view="pageBreakPreview" zoomScale="60" zoomScaleNormal="75" workbookViewId="0">
      <selection activeCell="C8" sqref="C8"/>
    </sheetView>
  </sheetViews>
  <sheetFormatPr baseColWidth="10" defaultRowHeight="15" x14ac:dyDescent="0.2"/>
  <cols>
    <col min="1" max="1" width="3.42578125" style="18" customWidth="1"/>
    <col min="2" max="2" width="12.42578125" style="18" customWidth="1"/>
    <col min="3" max="3" width="16.5703125" style="18" customWidth="1"/>
    <col min="4" max="4" width="22.5703125" style="2" customWidth="1"/>
    <col min="5" max="5" width="8" style="2" customWidth="1"/>
    <col min="6" max="6" width="1.7109375" style="2" customWidth="1"/>
    <col min="7" max="7" width="1.7109375" style="19" customWidth="1"/>
    <col min="8" max="8" width="15" style="2" customWidth="1"/>
    <col min="9" max="9" width="4" style="19" customWidth="1"/>
    <col min="10" max="10" width="13.5703125" style="2" customWidth="1"/>
    <col min="11" max="11" width="3.85546875" style="2" customWidth="1"/>
    <col min="12" max="12" width="16.140625" style="2" customWidth="1"/>
    <col min="13" max="13" width="1.7109375" style="2" customWidth="1"/>
    <col min="14" max="14" width="3.42578125" style="18" customWidth="1"/>
    <col min="15" max="15" width="5.7109375" style="18" customWidth="1"/>
    <col min="16" max="16" width="23.5703125" style="18" customWidth="1"/>
    <col min="17" max="17" width="22.5703125" style="2" customWidth="1"/>
    <col min="18" max="18" width="8" style="2" customWidth="1"/>
    <col min="19" max="19" width="1.7109375" style="2" customWidth="1"/>
    <col min="20" max="20" width="1.7109375" style="19" customWidth="1"/>
    <col min="21" max="21" width="15" style="2" customWidth="1"/>
    <col min="22" max="22" width="4" style="19" customWidth="1"/>
    <col min="23" max="23" width="16.28515625" style="2" customWidth="1"/>
    <col min="24" max="24" width="2.5703125" style="2" customWidth="1"/>
    <col min="25" max="25" width="16.140625" style="2" customWidth="1"/>
    <col min="26" max="26" width="1.7109375" style="2" customWidth="1"/>
    <col min="27" max="27" width="26.7109375" style="2" customWidth="1"/>
    <col min="28" max="28" width="2.42578125" style="2" customWidth="1"/>
    <col min="29" max="256" width="11.42578125" style="2"/>
    <col min="257" max="257" width="3.42578125" style="2" customWidth="1"/>
    <col min="258" max="258" width="12.42578125" style="2" customWidth="1"/>
    <col min="259" max="259" width="16.5703125" style="2" customWidth="1"/>
    <col min="260" max="260" width="22.5703125" style="2" customWidth="1"/>
    <col min="261" max="261" width="8" style="2" customWidth="1"/>
    <col min="262" max="263" width="1.7109375" style="2" customWidth="1"/>
    <col min="264" max="264" width="15" style="2" customWidth="1"/>
    <col min="265" max="265" width="4" style="2" customWidth="1"/>
    <col min="266" max="266" width="13.5703125" style="2" customWidth="1"/>
    <col min="267" max="267" width="3.85546875" style="2" customWidth="1"/>
    <col min="268" max="268" width="16.140625" style="2" customWidth="1"/>
    <col min="269" max="269" width="1.7109375" style="2" customWidth="1"/>
    <col min="270" max="270" width="3.42578125" style="2" customWidth="1"/>
    <col min="271" max="271" width="5.7109375" style="2" customWidth="1"/>
    <col min="272" max="272" width="23.5703125" style="2" customWidth="1"/>
    <col min="273" max="273" width="22.5703125" style="2" customWidth="1"/>
    <col min="274" max="274" width="8" style="2" customWidth="1"/>
    <col min="275" max="276" width="1.7109375" style="2" customWidth="1"/>
    <col min="277" max="277" width="15" style="2" customWidth="1"/>
    <col min="278" max="278" width="4" style="2" customWidth="1"/>
    <col min="279" max="279" width="16.28515625" style="2" customWidth="1"/>
    <col min="280" max="280" width="2.5703125" style="2" customWidth="1"/>
    <col min="281" max="281" width="16.140625" style="2" customWidth="1"/>
    <col min="282" max="282" width="1.7109375" style="2" customWidth="1"/>
    <col min="283" max="283" width="26.7109375" style="2" customWidth="1"/>
    <col min="284" max="284" width="2.42578125" style="2" customWidth="1"/>
    <col min="285" max="512" width="11.42578125" style="2"/>
    <col min="513" max="513" width="3.42578125" style="2" customWidth="1"/>
    <col min="514" max="514" width="12.42578125" style="2" customWidth="1"/>
    <col min="515" max="515" width="16.5703125" style="2" customWidth="1"/>
    <col min="516" max="516" width="22.5703125" style="2" customWidth="1"/>
    <col min="517" max="517" width="8" style="2" customWidth="1"/>
    <col min="518" max="519" width="1.7109375" style="2" customWidth="1"/>
    <col min="520" max="520" width="15" style="2" customWidth="1"/>
    <col min="521" max="521" width="4" style="2" customWidth="1"/>
    <col min="522" max="522" width="13.5703125" style="2" customWidth="1"/>
    <col min="523" max="523" width="3.85546875" style="2" customWidth="1"/>
    <col min="524" max="524" width="16.140625" style="2" customWidth="1"/>
    <col min="525" max="525" width="1.7109375" style="2" customWidth="1"/>
    <col min="526" max="526" width="3.42578125" style="2" customWidth="1"/>
    <col min="527" max="527" width="5.7109375" style="2" customWidth="1"/>
    <col min="528" max="528" width="23.5703125" style="2" customWidth="1"/>
    <col min="529" max="529" width="22.5703125" style="2" customWidth="1"/>
    <col min="530" max="530" width="8" style="2" customWidth="1"/>
    <col min="531" max="532" width="1.7109375" style="2" customWidth="1"/>
    <col min="533" max="533" width="15" style="2" customWidth="1"/>
    <col min="534" max="534" width="4" style="2" customWidth="1"/>
    <col min="535" max="535" width="16.28515625" style="2" customWidth="1"/>
    <col min="536" max="536" width="2.5703125" style="2" customWidth="1"/>
    <col min="537" max="537" width="16.140625" style="2" customWidth="1"/>
    <col min="538" max="538" width="1.7109375" style="2" customWidth="1"/>
    <col min="539" max="539" width="26.7109375" style="2" customWidth="1"/>
    <col min="540" max="540" width="2.42578125" style="2" customWidth="1"/>
    <col min="541" max="768" width="11.42578125" style="2"/>
    <col min="769" max="769" width="3.42578125" style="2" customWidth="1"/>
    <col min="770" max="770" width="12.42578125" style="2" customWidth="1"/>
    <col min="771" max="771" width="16.5703125" style="2" customWidth="1"/>
    <col min="772" max="772" width="22.5703125" style="2" customWidth="1"/>
    <col min="773" max="773" width="8" style="2" customWidth="1"/>
    <col min="774" max="775" width="1.7109375" style="2" customWidth="1"/>
    <col min="776" max="776" width="15" style="2" customWidth="1"/>
    <col min="777" max="777" width="4" style="2" customWidth="1"/>
    <col min="778" max="778" width="13.5703125" style="2" customWidth="1"/>
    <col min="779" max="779" width="3.85546875" style="2" customWidth="1"/>
    <col min="780" max="780" width="16.140625" style="2" customWidth="1"/>
    <col min="781" max="781" width="1.7109375" style="2" customWidth="1"/>
    <col min="782" max="782" width="3.42578125" style="2" customWidth="1"/>
    <col min="783" max="783" width="5.7109375" style="2" customWidth="1"/>
    <col min="784" max="784" width="23.5703125" style="2" customWidth="1"/>
    <col min="785" max="785" width="22.5703125" style="2" customWidth="1"/>
    <col min="786" max="786" width="8" style="2" customWidth="1"/>
    <col min="787" max="788" width="1.7109375" style="2" customWidth="1"/>
    <col min="789" max="789" width="15" style="2" customWidth="1"/>
    <col min="790" max="790" width="4" style="2" customWidth="1"/>
    <col min="791" max="791" width="16.28515625" style="2" customWidth="1"/>
    <col min="792" max="792" width="2.5703125" style="2" customWidth="1"/>
    <col min="793" max="793" width="16.140625" style="2" customWidth="1"/>
    <col min="794" max="794" width="1.7109375" style="2" customWidth="1"/>
    <col min="795" max="795" width="26.7109375" style="2" customWidth="1"/>
    <col min="796" max="796" width="2.42578125" style="2" customWidth="1"/>
    <col min="797" max="1024" width="11.42578125" style="2"/>
    <col min="1025" max="1025" width="3.42578125" style="2" customWidth="1"/>
    <col min="1026" max="1026" width="12.42578125" style="2" customWidth="1"/>
    <col min="1027" max="1027" width="16.5703125" style="2" customWidth="1"/>
    <col min="1028" max="1028" width="22.5703125" style="2" customWidth="1"/>
    <col min="1029" max="1029" width="8" style="2" customWidth="1"/>
    <col min="1030" max="1031" width="1.7109375" style="2" customWidth="1"/>
    <col min="1032" max="1032" width="15" style="2" customWidth="1"/>
    <col min="1033" max="1033" width="4" style="2" customWidth="1"/>
    <col min="1034" max="1034" width="13.5703125" style="2" customWidth="1"/>
    <col min="1035" max="1035" width="3.85546875" style="2" customWidth="1"/>
    <col min="1036" max="1036" width="16.140625" style="2" customWidth="1"/>
    <col min="1037" max="1037" width="1.7109375" style="2" customWidth="1"/>
    <col min="1038" max="1038" width="3.42578125" style="2" customWidth="1"/>
    <col min="1039" max="1039" width="5.7109375" style="2" customWidth="1"/>
    <col min="1040" max="1040" width="23.5703125" style="2" customWidth="1"/>
    <col min="1041" max="1041" width="22.5703125" style="2" customWidth="1"/>
    <col min="1042" max="1042" width="8" style="2" customWidth="1"/>
    <col min="1043" max="1044" width="1.7109375" style="2" customWidth="1"/>
    <col min="1045" max="1045" width="15" style="2" customWidth="1"/>
    <col min="1046" max="1046" width="4" style="2" customWidth="1"/>
    <col min="1047" max="1047" width="16.28515625" style="2" customWidth="1"/>
    <col min="1048" max="1048" width="2.5703125" style="2" customWidth="1"/>
    <col min="1049" max="1049" width="16.140625" style="2" customWidth="1"/>
    <col min="1050" max="1050" width="1.7109375" style="2" customWidth="1"/>
    <col min="1051" max="1051" width="26.7109375" style="2" customWidth="1"/>
    <col min="1052" max="1052" width="2.42578125" style="2" customWidth="1"/>
    <col min="1053" max="1280" width="11.42578125" style="2"/>
    <col min="1281" max="1281" width="3.42578125" style="2" customWidth="1"/>
    <col min="1282" max="1282" width="12.42578125" style="2" customWidth="1"/>
    <col min="1283" max="1283" width="16.5703125" style="2" customWidth="1"/>
    <col min="1284" max="1284" width="22.5703125" style="2" customWidth="1"/>
    <col min="1285" max="1285" width="8" style="2" customWidth="1"/>
    <col min="1286" max="1287" width="1.7109375" style="2" customWidth="1"/>
    <col min="1288" max="1288" width="15" style="2" customWidth="1"/>
    <col min="1289" max="1289" width="4" style="2" customWidth="1"/>
    <col min="1290" max="1290" width="13.5703125" style="2" customWidth="1"/>
    <col min="1291" max="1291" width="3.85546875" style="2" customWidth="1"/>
    <col min="1292" max="1292" width="16.140625" style="2" customWidth="1"/>
    <col min="1293" max="1293" width="1.7109375" style="2" customWidth="1"/>
    <col min="1294" max="1294" width="3.42578125" style="2" customWidth="1"/>
    <col min="1295" max="1295" width="5.7109375" style="2" customWidth="1"/>
    <col min="1296" max="1296" width="23.5703125" style="2" customWidth="1"/>
    <col min="1297" max="1297" width="22.5703125" style="2" customWidth="1"/>
    <col min="1298" max="1298" width="8" style="2" customWidth="1"/>
    <col min="1299" max="1300" width="1.7109375" style="2" customWidth="1"/>
    <col min="1301" max="1301" width="15" style="2" customWidth="1"/>
    <col min="1302" max="1302" width="4" style="2" customWidth="1"/>
    <col min="1303" max="1303" width="16.28515625" style="2" customWidth="1"/>
    <col min="1304" max="1304" width="2.5703125" style="2" customWidth="1"/>
    <col min="1305" max="1305" width="16.140625" style="2" customWidth="1"/>
    <col min="1306" max="1306" width="1.7109375" style="2" customWidth="1"/>
    <col min="1307" max="1307" width="26.7109375" style="2" customWidth="1"/>
    <col min="1308" max="1308" width="2.42578125" style="2" customWidth="1"/>
    <col min="1309" max="1536" width="11.42578125" style="2"/>
    <col min="1537" max="1537" width="3.42578125" style="2" customWidth="1"/>
    <col min="1538" max="1538" width="12.42578125" style="2" customWidth="1"/>
    <col min="1539" max="1539" width="16.5703125" style="2" customWidth="1"/>
    <col min="1540" max="1540" width="22.5703125" style="2" customWidth="1"/>
    <col min="1541" max="1541" width="8" style="2" customWidth="1"/>
    <col min="1542" max="1543" width="1.7109375" style="2" customWidth="1"/>
    <col min="1544" max="1544" width="15" style="2" customWidth="1"/>
    <col min="1545" max="1545" width="4" style="2" customWidth="1"/>
    <col min="1546" max="1546" width="13.5703125" style="2" customWidth="1"/>
    <col min="1547" max="1547" width="3.85546875" style="2" customWidth="1"/>
    <col min="1548" max="1548" width="16.140625" style="2" customWidth="1"/>
    <col min="1549" max="1549" width="1.7109375" style="2" customWidth="1"/>
    <col min="1550" max="1550" width="3.42578125" style="2" customWidth="1"/>
    <col min="1551" max="1551" width="5.7109375" style="2" customWidth="1"/>
    <col min="1552" max="1552" width="23.5703125" style="2" customWidth="1"/>
    <col min="1553" max="1553" width="22.5703125" style="2" customWidth="1"/>
    <col min="1554" max="1554" width="8" style="2" customWidth="1"/>
    <col min="1555" max="1556" width="1.7109375" style="2" customWidth="1"/>
    <col min="1557" max="1557" width="15" style="2" customWidth="1"/>
    <col min="1558" max="1558" width="4" style="2" customWidth="1"/>
    <col min="1559" max="1559" width="16.28515625" style="2" customWidth="1"/>
    <col min="1560" max="1560" width="2.5703125" style="2" customWidth="1"/>
    <col min="1561" max="1561" width="16.140625" style="2" customWidth="1"/>
    <col min="1562" max="1562" width="1.7109375" style="2" customWidth="1"/>
    <col min="1563" max="1563" width="26.7109375" style="2" customWidth="1"/>
    <col min="1564" max="1564" width="2.42578125" style="2" customWidth="1"/>
    <col min="1565" max="1792" width="11.42578125" style="2"/>
    <col min="1793" max="1793" width="3.42578125" style="2" customWidth="1"/>
    <col min="1794" max="1794" width="12.42578125" style="2" customWidth="1"/>
    <col min="1795" max="1795" width="16.5703125" style="2" customWidth="1"/>
    <col min="1796" max="1796" width="22.5703125" style="2" customWidth="1"/>
    <col min="1797" max="1797" width="8" style="2" customWidth="1"/>
    <col min="1798" max="1799" width="1.7109375" style="2" customWidth="1"/>
    <col min="1800" max="1800" width="15" style="2" customWidth="1"/>
    <col min="1801" max="1801" width="4" style="2" customWidth="1"/>
    <col min="1802" max="1802" width="13.5703125" style="2" customWidth="1"/>
    <col min="1803" max="1803" width="3.85546875" style="2" customWidth="1"/>
    <col min="1804" max="1804" width="16.140625" style="2" customWidth="1"/>
    <col min="1805" max="1805" width="1.7109375" style="2" customWidth="1"/>
    <col min="1806" max="1806" width="3.42578125" style="2" customWidth="1"/>
    <col min="1807" max="1807" width="5.7109375" style="2" customWidth="1"/>
    <col min="1808" max="1808" width="23.5703125" style="2" customWidth="1"/>
    <col min="1809" max="1809" width="22.5703125" style="2" customWidth="1"/>
    <col min="1810" max="1810" width="8" style="2" customWidth="1"/>
    <col min="1811" max="1812" width="1.7109375" style="2" customWidth="1"/>
    <col min="1813" max="1813" width="15" style="2" customWidth="1"/>
    <col min="1814" max="1814" width="4" style="2" customWidth="1"/>
    <col min="1815" max="1815" width="16.28515625" style="2" customWidth="1"/>
    <col min="1816" max="1816" width="2.5703125" style="2" customWidth="1"/>
    <col min="1817" max="1817" width="16.140625" style="2" customWidth="1"/>
    <col min="1818" max="1818" width="1.7109375" style="2" customWidth="1"/>
    <col min="1819" max="1819" width="26.7109375" style="2" customWidth="1"/>
    <col min="1820" max="1820" width="2.42578125" style="2" customWidth="1"/>
    <col min="1821" max="2048" width="11.42578125" style="2"/>
    <col min="2049" max="2049" width="3.42578125" style="2" customWidth="1"/>
    <col min="2050" max="2050" width="12.42578125" style="2" customWidth="1"/>
    <col min="2051" max="2051" width="16.5703125" style="2" customWidth="1"/>
    <col min="2052" max="2052" width="22.5703125" style="2" customWidth="1"/>
    <col min="2053" max="2053" width="8" style="2" customWidth="1"/>
    <col min="2054" max="2055" width="1.7109375" style="2" customWidth="1"/>
    <col min="2056" max="2056" width="15" style="2" customWidth="1"/>
    <col min="2057" max="2057" width="4" style="2" customWidth="1"/>
    <col min="2058" max="2058" width="13.5703125" style="2" customWidth="1"/>
    <col min="2059" max="2059" width="3.85546875" style="2" customWidth="1"/>
    <col min="2060" max="2060" width="16.140625" style="2" customWidth="1"/>
    <col min="2061" max="2061" width="1.7109375" style="2" customWidth="1"/>
    <col min="2062" max="2062" width="3.42578125" style="2" customWidth="1"/>
    <col min="2063" max="2063" width="5.7109375" style="2" customWidth="1"/>
    <col min="2064" max="2064" width="23.5703125" style="2" customWidth="1"/>
    <col min="2065" max="2065" width="22.5703125" style="2" customWidth="1"/>
    <col min="2066" max="2066" width="8" style="2" customWidth="1"/>
    <col min="2067" max="2068" width="1.7109375" style="2" customWidth="1"/>
    <col min="2069" max="2069" width="15" style="2" customWidth="1"/>
    <col min="2070" max="2070" width="4" style="2" customWidth="1"/>
    <col min="2071" max="2071" width="16.28515625" style="2" customWidth="1"/>
    <col min="2072" max="2072" width="2.5703125" style="2" customWidth="1"/>
    <col min="2073" max="2073" width="16.140625" style="2" customWidth="1"/>
    <col min="2074" max="2074" width="1.7109375" style="2" customWidth="1"/>
    <col min="2075" max="2075" width="26.7109375" style="2" customWidth="1"/>
    <col min="2076" max="2076" width="2.42578125" style="2" customWidth="1"/>
    <col min="2077" max="2304" width="11.42578125" style="2"/>
    <col min="2305" max="2305" width="3.42578125" style="2" customWidth="1"/>
    <col min="2306" max="2306" width="12.42578125" style="2" customWidth="1"/>
    <col min="2307" max="2307" width="16.5703125" style="2" customWidth="1"/>
    <col min="2308" max="2308" width="22.5703125" style="2" customWidth="1"/>
    <col min="2309" max="2309" width="8" style="2" customWidth="1"/>
    <col min="2310" max="2311" width="1.7109375" style="2" customWidth="1"/>
    <col min="2312" max="2312" width="15" style="2" customWidth="1"/>
    <col min="2313" max="2313" width="4" style="2" customWidth="1"/>
    <col min="2314" max="2314" width="13.5703125" style="2" customWidth="1"/>
    <col min="2315" max="2315" width="3.85546875" style="2" customWidth="1"/>
    <col min="2316" max="2316" width="16.140625" style="2" customWidth="1"/>
    <col min="2317" max="2317" width="1.7109375" style="2" customWidth="1"/>
    <col min="2318" max="2318" width="3.42578125" style="2" customWidth="1"/>
    <col min="2319" max="2319" width="5.7109375" style="2" customWidth="1"/>
    <col min="2320" max="2320" width="23.5703125" style="2" customWidth="1"/>
    <col min="2321" max="2321" width="22.5703125" style="2" customWidth="1"/>
    <col min="2322" max="2322" width="8" style="2" customWidth="1"/>
    <col min="2323" max="2324" width="1.7109375" style="2" customWidth="1"/>
    <col min="2325" max="2325" width="15" style="2" customWidth="1"/>
    <col min="2326" max="2326" width="4" style="2" customWidth="1"/>
    <col min="2327" max="2327" width="16.28515625" style="2" customWidth="1"/>
    <col min="2328" max="2328" width="2.5703125" style="2" customWidth="1"/>
    <col min="2329" max="2329" width="16.140625" style="2" customWidth="1"/>
    <col min="2330" max="2330" width="1.7109375" style="2" customWidth="1"/>
    <col min="2331" max="2331" width="26.7109375" style="2" customWidth="1"/>
    <col min="2332" max="2332" width="2.42578125" style="2" customWidth="1"/>
    <col min="2333" max="2560" width="11.42578125" style="2"/>
    <col min="2561" max="2561" width="3.42578125" style="2" customWidth="1"/>
    <col min="2562" max="2562" width="12.42578125" style="2" customWidth="1"/>
    <col min="2563" max="2563" width="16.5703125" style="2" customWidth="1"/>
    <col min="2564" max="2564" width="22.5703125" style="2" customWidth="1"/>
    <col min="2565" max="2565" width="8" style="2" customWidth="1"/>
    <col min="2566" max="2567" width="1.7109375" style="2" customWidth="1"/>
    <col min="2568" max="2568" width="15" style="2" customWidth="1"/>
    <col min="2569" max="2569" width="4" style="2" customWidth="1"/>
    <col min="2570" max="2570" width="13.5703125" style="2" customWidth="1"/>
    <col min="2571" max="2571" width="3.85546875" style="2" customWidth="1"/>
    <col min="2572" max="2572" width="16.140625" style="2" customWidth="1"/>
    <col min="2573" max="2573" width="1.7109375" style="2" customWidth="1"/>
    <col min="2574" max="2574" width="3.42578125" style="2" customWidth="1"/>
    <col min="2575" max="2575" width="5.7109375" style="2" customWidth="1"/>
    <col min="2576" max="2576" width="23.5703125" style="2" customWidth="1"/>
    <col min="2577" max="2577" width="22.5703125" style="2" customWidth="1"/>
    <col min="2578" max="2578" width="8" style="2" customWidth="1"/>
    <col min="2579" max="2580" width="1.7109375" style="2" customWidth="1"/>
    <col min="2581" max="2581" width="15" style="2" customWidth="1"/>
    <col min="2582" max="2582" width="4" style="2" customWidth="1"/>
    <col min="2583" max="2583" width="16.28515625" style="2" customWidth="1"/>
    <col min="2584" max="2584" width="2.5703125" style="2" customWidth="1"/>
    <col min="2585" max="2585" width="16.140625" style="2" customWidth="1"/>
    <col min="2586" max="2586" width="1.7109375" style="2" customWidth="1"/>
    <col min="2587" max="2587" width="26.7109375" style="2" customWidth="1"/>
    <col min="2588" max="2588" width="2.42578125" style="2" customWidth="1"/>
    <col min="2589" max="2816" width="11.42578125" style="2"/>
    <col min="2817" max="2817" width="3.42578125" style="2" customWidth="1"/>
    <col min="2818" max="2818" width="12.42578125" style="2" customWidth="1"/>
    <col min="2819" max="2819" width="16.5703125" style="2" customWidth="1"/>
    <col min="2820" max="2820" width="22.5703125" style="2" customWidth="1"/>
    <col min="2821" max="2821" width="8" style="2" customWidth="1"/>
    <col min="2822" max="2823" width="1.7109375" style="2" customWidth="1"/>
    <col min="2824" max="2824" width="15" style="2" customWidth="1"/>
    <col min="2825" max="2825" width="4" style="2" customWidth="1"/>
    <col min="2826" max="2826" width="13.5703125" style="2" customWidth="1"/>
    <col min="2827" max="2827" width="3.85546875" style="2" customWidth="1"/>
    <col min="2828" max="2828" width="16.140625" style="2" customWidth="1"/>
    <col min="2829" max="2829" width="1.7109375" style="2" customWidth="1"/>
    <col min="2830" max="2830" width="3.42578125" style="2" customWidth="1"/>
    <col min="2831" max="2831" width="5.7109375" style="2" customWidth="1"/>
    <col min="2832" max="2832" width="23.5703125" style="2" customWidth="1"/>
    <col min="2833" max="2833" width="22.5703125" style="2" customWidth="1"/>
    <col min="2834" max="2834" width="8" style="2" customWidth="1"/>
    <col min="2835" max="2836" width="1.7109375" style="2" customWidth="1"/>
    <col min="2837" max="2837" width="15" style="2" customWidth="1"/>
    <col min="2838" max="2838" width="4" style="2" customWidth="1"/>
    <col min="2839" max="2839" width="16.28515625" style="2" customWidth="1"/>
    <col min="2840" max="2840" width="2.5703125" style="2" customWidth="1"/>
    <col min="2841" max="2841" width="16.140625" style="2" customWidth="1"/>
    <col min="2842" max="2842" width="1.7109375" style="2" customWidth="1"/>
    <col min="2843" max="2843" width="26.7109375" style="2" customWidth="1"/>
    <col min="2844" max="2844" width="2.42578125" style="2" customWidth="1"/>
    <col min="2845" max="3072" width="11.42578125" style="2"/>
    <col min="3073" max="3073" width="3.42578125" style="2" customWidth="1"/>
    <col min="3074" max="3074" width="12.42578125" style="2" customWidth="1"/>
    <col min="3075" max="3075" width="16.5703125" style="2" customWidth="1"/>
    <col min="3076" max="3076" width="22.5703125" style="2" customWidth="1"/>
    <col min="3077" max="3077" width="8" style="2" customWidth="1"/>
    <col min="3078" max="3079" width="1.7109375" style="2" customWidth="1"/>
    <col min="3080" max="3080" width="15" style="2" customWidth="1"/>
    <col min="3081" max="3081" width="4" style="2" customWidth="1"/>
    <col min="3082" max="3082" width="13.5703125" style="2" customWidth="1"/>
    <col min="3083" max="3083" width="3.85546875" style="2" customWidth="1"/>
    <col min="3084" max="3084" width="16.140625" style="2" customWidth="1"/>
    <col min="3085" max="3085" width="1.7109375" style="2" customWidth="1"/>
    <col min="3086" max="3086" width="3.42578125" style="2" customWidth="1"/>
    <col min="3087" max="3087" width="5.7109375" style="2" customWidth="1"/>
    <col min="3088" max="3088" width="23.5703125" style="2" customWidth="1"/>
    <col min="3089" max="3089" width="22.5703125" style="2" customWidth="1"/>
    <col min="3090" max="3090" width="8" style="2" customWidth="1"/>
    <col min="3091" max="3092" width="1.7109375" style="2" customWidth="1"/>
    <col min="3093" max="3093" width="15" style="2" customWidth="1"/>
    <col min="3094" max="3094" width="4" style="2" customWidth="1"/>
    <col min="3095" max="3095" width="16.28515625" style="2" customWidth="1"/>
    <col min="3096" max="3096" width="2.5703125" style="2" customWidth="1"/>
    <col min="3097" max="3097" width="16.140625" style="2" customWidth="1"/>
    <col min="3098" max="3098" width="1.7109375" style="2" customWidth="1"/>
    <col min="3099" max="3099" width="26.7109375" style="2" customWidth="1"/>
    <col min="3100" max="3100" width="2.42578125" style="2" customWidth="1"/>
    <col min="3101" max="3328" width="11.42578125" style="2"/>
    <col min="3329" max="3329" width="3.42578125" style="2" customWidth="1"/>
    <col min="3330" max="3330" width="12.42578125" style="2" customWidth="1"/>
    <col min="3331" max="3331" width="16.5703125" style="2" customWidth="1"/>
    <col min="3332" max="3332" width="22.5703125" style="2" customWidth="1"/>
    <col min="3333" max="3333" width="8" style="2" customWidth="1"/>
    <col min="3334" max="3335" width="1.7109375" style="2" customWidth="1"/>
    <col min="3336" max="3336" width="15" style="2" customWidth="1"/>
    <col min="3337" max="3337" width="4" style="2" customWidth="1"/>
    <col min="3338" max="3338" width="13.5703125" style="2" customWidth="1"/>
    <col min="3339" max="3339" width="3.85546875" style="2" customWidth="1"/>
    <col min="3340" max="3340" width="16.140625" style="2" customWidth="1"/>
    <col min="3341" max="3341" width="1.7109375" style="2" customWidth="1"/>
    <col min="3342" max="3342" width="3.42578125" style="2" customWidth="1"/>
    <col min="3343" max="3343" width="5.7109375" style="2" customWidth="1"/>
    <col min="3344" max="3344" width="23.5703125" style="2" customWidth="1"/>
    <col min="3345" max="3345" width="22.5703125" style="2" customWidth="1"/>
    <col min="3346" max="3346" width="8" style="2" customWidth="1"/>
    <col min="3347" max="3348" width="1.7109375" style="2" customWidth="1"/>
    <col min="3349" max="3349" width="15" style="2" customWidth="1"/>
    <col min="3350" max="3350" width="4" style="2" customWidth="1"/>
    <col min="3351" max="3351" width="16.28515625" style="2" customWidth="1"/>
    <col min="3352" max="3352" width="2.5703125" style="2" customWidth="1"/>
    <col min="3353" max="3353" width="16.140625" style="2" customWidth="1"/>
    <col min="3354" max="3354" width="1.7109375" style="2" customWidth="1"/>
    <col min="3355" max="3355" width="26.7109375" style="2" customWidth="1"/>
    <col min="3356" max="3356" width="2.42578125" style="2" customWidth="1"/>
    <col min="3357" max="3584" width="11.42578125" style="2"/>
    <col min="3585" max="3585" width="3.42578125" style="2" customWidth="1"/>
    <col min="3586" max="3586" width="12.42578125" style="2" customWidth="1"/>
    <col min="3587" max="3587" width="16.5703125" style="2" customWidth="1"/>
    <col min="3588" max="3588" width="22.5703125" style="2" customWidth="1"/>
    <col min="3589" max="3589" width="8" style="2" customWidth="1"/>
    <col min="3590" max="3591" width="1.7109375" style="2" customWidth="1"/>
    <col min="3592" max="3592" width="15" style="2" customWidth="1"/>
    <col min="3593" max="3593" width="4" style="2" customWidth="1"/>
    <col min="3594" max="3594" width="13.5703125" style="2" customWidth="1"/>
    <col min="3595" max="3595" width="3.85546875" style="2" customWidth="1"/>
    <col min="3596" max="3596" width="16.140625" style="2" customWidth="1"/>
    <col min="3597" max="3597" width="1.7109375" style="2" customWidth="1"/>
    <col min="3598" max="3598" width="3.42578125" style="2" customWidth="1"/>
    <col min="3599" max="3599" width="5.7109375" style="2" customWidth="1"/>
    <col min="3600" max="3600" width="23.5703125" style="2" customWidth="1"/>
    <col min="3601" max="3601" width="22.5703125" style="2" customWidth="1"/>
    <col min="3602" max="3602" width="8" style="2" customWidth="1"/>
    <col min="3603" max="3604" width="1.7109375" style="2" customWidth="1"/>
    <col min="3605" max="3605" width="15" style="2" customWidth="1"/>
    <col min="3606" max="3606" width="4" style="2" customWidth="1"/>
    <col min="3607" max="3607" width="16.28515625" style="2" customWidth="1"/>
    <col min="3608" max="3608" width="2.5703125" style="2" customWidth="1"/>
    <col min="3609" max="3609" width="16.140625" style="2" customWidth="1"/>
    <col min="3610" max="3610" width="1.7109375" style="2" customWidth="1"/>
    <col min="3611" max="3611" width="26.7109375" style="2" customWidth="1"/>
    <col min="3612" max="3612" width="2.42578125" style="2" customWidth="1"/>
    <col min="3613" max="3840" width="11.42578125" style="2"/>
    <col min="3841" max="3841" width="3.42578125" style="2" customWidth="1"/>
    <col min="3842" max="3842" width="12.42578125" style="2" customWidth="1"/>
    <col min="3843" max="3843" width="16.5703125" style="2" customWidth="1"/>
    <col min="3844" max="3844" width="22.5703125" style="2" customWidth="1"/>
    <col min="3845" max="3845" width="8" style="2" customWidth="1"/>
    <col min="3846" max="3847" width="1.7109375" style="2" customWidth="1"/>
    <col min="3848" max="3848" width="15" style="2" customWidth="1"/>
    <col min="3849" max="3849" width="4" style="2" customWidth="1"/>
    <col min="3850" max="3850" width="13.5703125" style="2" customWidth="1"/>
    <col min="3851" max="3851" width="3.85546875" style="2" customWidth="1"/>
    <col min="3852" max="3852" width="16.140625" style="2" customWidth="1"/>
    <col min="3853" max="3853" width="1.7109375" style="2" customWidth="1"/>
    <col min="3854" max="3854" width="3.42578125" style="2" customWidth="1"/>
    <col min="3855" max="3855" width="5.7109375" style="2" customWidth="1"/>
    <col min="3856" max="3856" width="23.5703125" style="2" customWidth="1"/>
    <col min="3857" max="3857" width="22.5703125" style="2" customWidth="1"/>
    <col min="3858" max="3858" width="8" style="2" customWidth="1"/>
    <col min="3859" max="3860" width="1.7109375" style="2" customWidth="1"/>
    <col min="3861" max="3861" width="15" style="2" customWidth="1"/>
    <col min="3862" max="3862" width="4" style="2" customWidth="1"/>
    <col min="3863" max="3863" width="16.28515625" style="2" customWidth="1"/>
    <col min="3864" max="3864" width="2.5703125" style="2" customWidth="1"/>
    <col min="3865" max="3865" width="16.140625" style="2" customWidth="1"/>
    <col min="3866" max="3866" width="1.7109375" style="2" customWidth="1"/>
    <col min="3867" max="3867" width="26.7109375" style="2" customWidth="1"/>
    <col min="3868" max="3868" width="2.42578125" style="2" customWidth="1"/>
    <col min="3869" max="4096" width="11.42578125" style="2"/>
    <col min="4097" max="4097" width="3.42578125" style="2" customWidth="1"/>
    <col min="4098" max="4098" width="12.42578125" style="2" customWidth="1"/>
    <col min="4099" max="4099" width="16.5703125" style="2" customWidth="1"/>
    <col min="4100" max="4100" width="22.5703125" style="2" customWidth="1"/>
    <col min="4101" max="4101" width="8" style="2" customWidth="1"/>
    <col min="4102" max="4103" width="1.7109375" style="2" customWidth="1"/>
    <col min="4104" max="4104" width="15" style="2" customWidth="1"/>
    <col min="4105" max="4105" width="4" style="2" customWidth="1"/>
    <col min="4106" max="4106" width="13.5703125" style="2" customWidth="1"/>
    <col min="4107" max="4107" width="3.85546875" style="2" customWidth="1"/>
    <col min="4108" max="4108" width="16.140625" style="2" customWidth="1"/>
    <col min="4109" max="4109" width="1.7109375" style="2" customWidth="1"/>
    <col min="4110" max="4110" width="3.42578125" style="2" customWidth="1"/>
    <col min="4111" max="4111" width="5.7109375" style="2" customWidth="1"/>
    <col min="4112" max="4112" width="23.5703125" style="2" customWidth="1"/>
    <col min="4113" max="4113" width="22.5703125" style="2" customWidth="1"/>
    <col min="4114" max="4114" width="8" style="2" customWidth="1"/>
    <col min="4115" max="4116" width="1.7109375" style="2" customWidth="1"/>
    <col min="4117" max="4117" width="15" style="2" customWidth="1"/>
    <col min="4118" max="4118" width="4" style="2" customWidth="1"/>
    <col min="4119" max="4119" width="16.28515625" style="2" customWidth="1"/>
    <col min="4120" max="4120" width="2.5703125" style="2" customWidth="1"/>
    <col min="4121" max="4121" width="16.140625" style="2" customWidth="1"/>
    <col min="4122" max="4122" width="1.7109375" style="2" customWidth="1"/>
    <col min="4123" max="4123" width="26.7109375" style="2" customWidth="1"/>
    <col min="4124" max="4124" width="2.42578125" style="2" customWidth="1"/>
    <col min="4125" max="4352" width="11.42578125" style="2"/>
    <col min="4353" max="4353" width="3.42578125" style="2" customWidth="1"/>
    <col min="4354" max="4354" width="12.42578125" style="2" customWidth="1"/>
    <col min="4355" max="4355" width="16.5703125" style="2" customWidth="1"/>
    <col min="4356" max="4356" width="22.5703125" style="2" customWidth="1"/>
    <col min="4357" max="4357" width="8" style="2" customWidth="1"/>
    <col min="4358" max="4359" width="1.7109375" style="2" customWidth="1"/>
    <col min="4360" max="4360" width="15" style="2" customWidth="1"/>
    <col min="4361" max="4361" width="4" style="2" customWidth="1"/>
    <col min="4362" max="4362" width="13.5703125" style="2" customWidth="1"/>
    <col min="4363" max="4363" width="3.85546875" style="2" customWidth="1"/>
    <col min="4364" max="4364" width="16.140625" style="2" customWidth="1"/>
    <col min="4365" max="4365" width="1.7109375" style="2" customWidth="1"/>
    <col min="4366" max="4366" width="3.42578125" style="2" customWidth="1"/>
    <col min="4367" max="4367" width="5.7109375" style="2" customWidth="1"/>
    <col min="4368" max="4368" width="23.5703125" style="2" customWidth="1"/>
    <col min="4369" max="4369" width="22.5703125" style="2" customWidth="1"/>
    <col min="4370" max="4370" width="8" style="2" customWidth="1"/>
    <col min="4371" max="4372" width="1.7109375" style="2" customWidth="1"/>
    <col min="4373" max="4373" width="15" style="2" customWidth="1"/>
    <col min="4374" max="4374" width="4" style="2" customWidth="1"/>
    <col min="4375" max="4375" width="16.28515625" style="2" customWidth="1"/>
    <col min="4376" max="4376" width="2.5703125" style="2" customWidth="1"/>
    <col min="4377" max="4377" width="16.140625" style="2" customWidth="1"/>
    <col min="4378" max="4378" width="1.7109375" style="2" customWidth="1"/>
    <col min="4379" max="4379" width="26.7109375" style="2" customWidth="1"/>
    <col min="4380" max="4380" width="2.42578125" style="2" customWidth="1"/>
    <col min="4381" max="4608" width="11.42578125" style="2"/>
    <col min="4609" max="4609" width="3.42578125" style="2" customWidth="1"/>
    <col min="4610" max="4610" width="12.42578125" style="2" customWidth="1"/>
    <col min="4611" max="4611" width="16.5703125" style="2" customWidth="1"/>
    <col min="4612" max="4612" width="22.5703125" style="2" customWidth="1"/>
    <col min="4613" max="4613" width="8" style="2" customWidth="1"/>
    <col min="4614" max="4615" width="1.7109375" style="2" customWidth="1"/>
    <col min="4616" max="4616" width="15" style="2" customWidth="1"/>
    <col min="4617" max="4617" width="4" style="2" customWidth="1"/>
    <col min="4618" max="4618" width="13.5703125" style="2" customWidth="1"/>
    <col min="4619" max="4619" width="3.85546875" style="2" customWidth="1"/>
    <col min="4620" max="4620" width="16.140625" style="2" customWidth="1"/>
    <col min="4621" max="4621" width="1.7109375" style="2" customWidth="1"/>
    <col min="4622" max="4622" width="3.42578125" style="2" customWidth="1"/>
    <col min="4623" max="4623" width="5.7109375" style="2" customWidth="1"/>
    <col min="4624" max="4624" width="23.5703125" style="2" customWidth="1"/>
    <col min="4625" max="4625" width="22.5703125" style="2" customWidth="1"/>
    <col min="4626" max="4626" width="8" style="2" customWidth="1"/>
    <col min="4627" max="4628" width="1.7109375" style="2" customWidth="1"/>
    <col min="4629" max="4629" width="15" style="2" customWidth="1"/>
    <col min="4630" max="4630" width="4" style="2" customWidth="1"/>
    <col min="4631" max="4631" width="16.28515625" style="2" customWidth="1"/>
    <col min="4632" max="4632" width="2.5703125" style="2" customWidth="1"/>
    <col min="4633" max="4633" width="16.140625" style="2" customWidth="1"/>
    <col min="4634" max="4634" width="1.7109375" style="2" customWidth="1"/>
    <col min="4635" max="4635" width="26.7109375" style="2" customWidth="1"/>
    <col min="4636" max="4636" width="2.42578125" style="2" customWidth="1"/>
    <col min="4637" max="4864" width="11.42578125" style="2"/>
    <col min="4865" max="4865" width="3.42578125" style="2" customWidth="1"/>
    <col min="4866" max="4866" width="12.42578125" style="2" customWidth="1"/>
    <col min="4867" max="4867" width="16.5703125" style="2" customWidth="1"/>
    <col min="4868" max="4868" width="22.5703125" style="2" customWidth="1"/>
    <col min="4869" max="4869" width="8" style="2" customWidth="1"/>
    <col min="4870" max="4871" width="1.7109375" style="2" customWidth="1"/>
    <col min="4872" max="4872" width="15" style="2" customWidth="1"/>
    <col min="4873" max="4873" width="4" style="2" customWidth="1"/>
    <col min="4874" max="4874" width="13.5703125" style="2" customWidth="1"/>
    <col min="4875" max="4875" width="3.85546875" style="2" customWidth="1"/>
    <col min="4876" max="4876" width="16.140625" style="2" customWidth="1"/>
    <col min="4877" max="4877" width="1.7109375" style="2" customWidth="1"/>
    <col min="4878" max="4878" width="3.42578125" style="2" customWidth="1"/>
    <col min="4879" max="4879" width="5.7109375" style="2" customWidth="1"/>
    <col min="4880" max="4880" width="23.5703125" style="2" customWidth="1"/>
    <col min="4881" max="4881" width="22.5703125" style="2" customWidth="1"/>
    <col min="4882" max="4882" width="8" style="2" customWidth="1"/>
    <col min="4883" max="4884" width="1.7109375" style="2" customWidth="1"/>
    <col min="4885" max="4885" width="15" style="2" customWidth="1"/>
    <col min="4886" max="4886" width="4" style="2" customWidth="1"/>
    <col min="4887" max="4887" width="16.28515625" style="2" customWidth="1"/>
    <col min="4888" max="4888" width="2.5703125" style="2" customWidth="1"/>
    <col min="4889" max="4889" width="16.140625" style="2" customWidth="1"/>
    <col min="4890" max="4890" width="1.7109375" style="2" customWidth="1"/>
    <col min="4891" max="4891" width="26.7109375" style="2" customWidth="1"/>
    <col min="4892" max="4892" width="2.42578125" style="2" customWidth="1"/>
    <col min="4893" max="5120" width="11.42578125" style="2"/>
    <col min="5121" max="5121" width="3.42578125" style="2" customWidth="1"/>
    <col min="5122" max="5122" width="12.42578125" style="2" customWidth="1"/>
    <col min="5123" max="5123" width="16.5703125" style="2" customWidth="1"/>
    <col min="5124" max="5124" width="22.5703125" style="2" customWidth="1"/>
    <col min="5125" max="5125" width="8" style="2" customWidth="1"/>
    <col min="5126" max="5127" width="1.7109375" style="2" customWidth="1"/>
    <col min="5128" max="5128" width="15" style="2" customWidth="1"/>
    <col min="5129" max="5129" width="4" style="2" customWidth="1"/>
    <col min="5130" max="5130" width="13.5703125" style="2" customWidth="1"/>
    <col min="5131" max="5131" width="3.85546875" style="2" customWidth="1"/>
    <col min="5132" max="5132" width="16.140625" style="2" customWidth="1"/>
    <col min="5133" max="5133" width="1.7109375" style="2" customWidth="1"/>
    <col min="5134" max="5134" width="3.42578125" style="2" customWidth="1"/>
    <col min="5135" max="5135" width="5.7109375" style="2" customWidth="1"/>
    <col min="5136" max="5136" width="23.5703125" style="2" customWidth="1"/>
    <col min="5137" max="5137" width="22.5703125" style="2" customWidth="1"/>
    <col min="5138" max="5138" width="8" style="2" customWidth="1"/>
    <col min="5139" max="5140" width="1.7109375" style="2" customWidth="1"/>
    <col min="5141" max="5141" width="15" style="2" customWidth="1"/>
    <col min="5142" max="5142" width="4" style="2" customWidth="1"/>
    <col min="5143" max="5143" width="16.28515625" style="2" customWidth="1"/>
    <col min="5144" max="5144" width="2.5703125" style="2" customWidth="1"/>
    <col min="5145" max="5145" width="16.140625" style="2" customWidth="1"/>
    <col min="5146" max="5146" width="1.7109375" style="2" customWidth="1"/>
    <col min="5147" max="5147" width="26.7109375" style="2" customWidth="1"/>
    <col min="5148" max="5148" width="2.42578125" style="2" customWidth="1"/>
    <col min="5149" max="5376" width="11.42578125" style="2"/>
    <col min="5377" max="5377" width="3.42578125" style="2" customWidth="1"/>
    <col min="5378" max="5378" width="12.42578125" style="2" customWidth="1"/>
    <col min="5379" max="5379" width="16.5703125" style="2" customWidth="1"/>
    <col min="5380" max="5380" width="22.5703125" style="2" customWidth="1"/>
    <col min="5381" max="5381" width="8" style="2" customWidth="1"/>
    <col min="5382" max="5383" width="1.7109375" style="2" customWidth="1"/>
    <col min="5384" max="5384" width="15" style="2" customWidth="1"/>
    <col min="5385" max="5385" width="4" style="2" customWidth="1"/>
    <col min="5386" max="5386" width="13.5703125" style="2" customWidth="1"/>
    <col min="5387" max="5387" width="3.85546875" style="2" customWidth="1"/>
    <col min="5388" max="5388" width="16.140625" style="2" customWidth="1"/>
    <col min="5389" max="5389" width="1.7109375" style="2" customWidth="1"/>
    <col min="5390" max="5390" width="3.42578125" style="2" customWidth="1"/>
    <col min="5391" max="5391" width="5.7109375" style="2" customWidth="1"/>
    <col min="5392" max="5392" width="23.5703125" style="2" customWidth="1"/>
    <col min="5393" max="5393" width="22.5703125" style="2" customWidth="1"/>
    <col min="5394" max="5394" width="8" style="2" customWidth="1"/>
    <col min="5395" max="5396" width="1.7109375" style="2" customWidth="1"/>
    <col min="5397" max="5397" width="15" style="2" customWidth="1"/>
    <col min="5398" max="5398" width="4" style="2" customWidth="1"/>
    <col min="5399" max="5399" width="16.28515625" style="2" customWidth="1"/>
    <col min="5400" max="5400" width="2.5703125" style="2" customWidth="1"/>
    <col min="5401" max="5401" width="16.140625" style="2" customWidth="1"/>
    <col min="5402" max="5402" width="1.7109375" style="2" customWidth="1"/>
    <col min="5403" max="5403" width="26.7109375" style="2" customWidth="1"/>
    <col min="5404" max="5404" width="2.42578125" style="2" customWidth="1"/>
    <col min="5405" max="5632" width="11.42578125" style="2"/>
    <col min="5633" max="5633" width="3.42578125" style="2" customWidth="1"/>
    <col min="5634" max="5634" width="12.42578125" style="2" customWidth="1"/>
    <col min="5635" max="5635" width="16.5703125" style="2" customWidth="1"/>
    <col min="5636" max="5636" width="22.5703125" style="2" customWidth="1"/>
    <col min="5637" max="5637" width="8" style="2" customWidth="1"/>
    <col min="5638" max="5639" width="1.7109375" style="2" customWidth="1"/>
    <col min="5640" max="5640" width="15" style="2" customWidth="1"/>
    <col min="5641" max="5641" width="4" style="2" customWidth="1"/>
    <col min="5642" max="5642" width="13.5703125" style="2" customWidth="1"/>
    <col min="5643" max="5643" width="3.85546875" style="2" customWidth="1"/>
    <col min="5644" max="5644" width="16.140625" style="2" customWidth="1"/>
    <col min="5645" max="5645" width="1.7109375" style="2" customWidth="1"/>
    <col min="5646" max="5646" width="3.42578125" style="2" customWidth="1"/>
    <col min="5647" max="5647" width="5.7109375" style="2" customWidth="1"/>
    <col min="5648" max="5648" width="23.5703125" style="2" customWidth="1"/>
    <col min="5649" max="5649" width="22.5703125" style="2" customWidth="1"/>
    <col min="5650" max="5650" width="8" style="2" customWidth="1"/>
    <col min="5651" max="5652" width="1.7109375" style="2" customWidth="1"/>
    <col min="5653" max="5653" width="15" style="2" customWidth="1"/>
    <col min="5654" max="5654" width="4" style="2" customWidth="1"/>
    <col min="5655" max="5655" width="16.28515625" style="2" customWidth="1"/>
    <col min="5656" max="5656" width="2.5703125" style="2" customWidth="1"/>
    <col min="5657" max="5657" width="16.140625" style="2" customWidth="1"/>
    <col min="5658" max="5658" width="1.7109375" style="2" customWidth="1"/>
    <col min="5659" max="5659" width="26.7109375" style="2" customWidth="1"/>
    <col min="5660" max="5660" width="2.42578125" style="2" customWidth="1"/>
    <col min="5661" max="5888" width="11.42578125" style="2"/>
    <col min="5889" max="5889" width="3.42578125" style="2" customWidth="1"/>
    <col min="5890" max="5890" width="12.42578125" style="2" customWidth="1"/>
    <col min="5891" max="5891" width="16.5703125" style="2" customWidth="1"/>
    <col min="5892" max="5892" width="22.5703125" style="2" customWidth="1"/>
    <col min="5893" max="5893" width="8" style="2" customWidth="1"/>
    <col min="5894" max="5895" width="1.7109375" style="2" customWidth="1"/>
    <col min="5896" max="5896" width="15" style="2" customWidth="1"/>
    <col min="5897" max="5897" width="4" style="2" customWidth="1"/>
    <col min="5898" max="5898" width="13.5703125" style="2" customWidth="1"/>
    <col min="5899" max="5899" width="3.85546875" style="2" customWidth="1"/>
    <col min="5900" max="5900" width="16.140625" style="2" customWidth="1"/>
    <col min="5901" max="5901" width="1.7109375" style="2" customWidth="1"/>
    <col min="5902" max="5902" width="3.42578125" style="2" customWidth="1"/>
    <col min="5903" max="5903" width="5.7109375" style="2" customWidth="1"/>
    <col min="5904" max="5904" width="23.5703125" style="2" customWidth="1"/>
    <col min="5905" max="5905" width="22.5703125" style="2" customWidth="1"/>
    <col min="5906" max="5906" width="8" style="2" customWidth="1"/>
    <col min="5907" max="5908" width="1.7109375" style="2" customWidth="1"/>
    <col min="5909" max="5909" width="15" style="2" customWidth="1"/>
    <col min="5910" max="5910" width="4" style="2" customWidth="1"/>
    <col min="5911" max="5911" width="16.28515625" style="2" customWidth="1"/>
    <col min="5912" max="5912" width="2.5703125" style="2" customWidth="1"/>
    <col min="5913" max="5913" width="16.140625" style="2" customWidth="1"/>
    <col min="5914" max="5914" width="1.7109375" style="2" customWidth="1"/>
    <col min="5915" max="5915" width="26.7109375" style="2" customWidth="1"/>
    <col min="5916" max="5916" width="2.42578125" style="2" customWidth="1"/>
    <col min="5917" max="6144" width="11.42578125" style="2"/>
    <col min="6145" max="6145" width="3.42578125" style="2" customWidth="1"/>
    <col min="6146" max="6146" width="12.42578125" style="2" customWidth="1"/>
    <col min="6147" max="6147" width="16.5703125" style="2" customWidth="1"/>
    <col min="6148" max="6148" width="22.5703125" style="2" customWidth="1"/>
    <col min="6149" max="6149" width="8" style="2" customWidth="1"/>
    <col min="6150" max="6151" width="1.7109375" style="2" customWidth="1"/>
    <col min="6152" max="6152" width="15" style="2" customWidth="1"/>
    <col min="6153" max="6153" width="4" style="2" customWidth="1"/>
    <col min="6154" max="6154" width="13.5703125" style="2" customWidth="1"/>
    <col min="6155" max="6155" width="3.85546875" style="2" customWidth="1"/>
    <col min="6156" max="6156" width="16.140625" style="2" customWidth="1"/>
    <col min="6157" max="6157" width="1.7109375" style="2" customWidth="1"/>
    <col min="6158" max="6158" width="3.42578125" style="2" customWidth="1"/>
    <col min="6159" max="6159" width="5.7109375" style="2" customWidth="1"/>
    <col min="6160" max="6160" width="23.5703125" style="2" customWidth="1"/>
    <col min="6161" max="6161" width="22.5703125" style="2" customWidth="1"/>
    <col min="6162" max="6162" width="8" style="2" customWidth="1"/>
    <col min="6163" max="6164" width="1.7109375" style="2" customWidth="1"/>
    <col min="6165" max="6165" width="15" style="2" customWidth="1"/>
    <col min="6166" max="6166" width="4" style="2" customWidth="1"/>
    <col min="6167" max="6167" width="16.28515625" style="2" customWidth="1"/>
    <col min="6168" max="6168" width="2.5703125" style="2" customWidth="1"/>
    <col min="6169" max="6169" width="16.140625" style="2" customWidth="1"/>
    <col min="6170" max="6170" width="1.7109375" style="2" customWidth="1"/>
    <col min="6171" max="6171" width="26.7109375" style="2" customWidth="1"/>
    <col min="6172" max="6172" width="2.42578125" style="2" customWidth="1"/>
    <col min="6173" max="6400" width="11.42578125" style="2"/>
    <col min="6401" max="6401" width="3.42578125" style="2" customWidth="1"/>
    <col min="6402" max="6402" width="12.42578125" style="2" customWidth="1"/>
    <col min="6403" max="6403" width="16.5703125" style="2" customWidth="1"/>
    <col min="6404" max="6404" width="22.5703125" style="2" customWidth="1"/>
    <col min="6405" max="6405" width="8" style="2" customWidth="1"/>
    <col min="6406" max="6407" width="1.7109375" style="2" customWidth="1"/>
    <col min="6408" max="6408" width="15" style="2" customWidth="1"/>
    <col min="6409" max="6409" width="4" style="2" customWidth="1"/>
    <col min="6410" max="6410" width="13.5703125" style="2" customWidth="1"/>
    <col min="6411" max="6411" width="3.85546875" style="2" customWidth="1"/>
    <col min="6412" max="6412" width="16.140625" style="2" customWidth="1"/>
    <col min="6413" max="6413" width="1.7109375" style="2" customWidth="1"/>
    <col min="6414" max="6414" width="3.42578125" style="2" customWidth="1"/>
    <col min="6415" max="6415" width="5.7109375" style="2" customWidth="1"/>
    <col min="6416" max="6416" width="23.5703125" style="2" customWidth="1"/>
    <col min="6417" max="6417" width="22.5703125" style="2" customWidth="1"/>
    <col min="6418" max="6418" width="8" style="2" customWidth="1"/>
    <col min="6419" max="6420" width="1.7109375" style="2" customWidth="1"/>
    <col min="6421" max="6421" width="15" style="2" customWidth="1"/>
    <col min="6422" max="6422" width="4" style="2" customWidth="1"/>
    <col min="6423" max="6423" width="16.28515625" style="2" customWidth="1"/>
    <col min="6424" max="6424" width="2.5703125" style="2" customWidth="1"/>
    <col min="6425" max="6425" width="16.140625" style="2" customWidth="1"/>
    <col min="6426" max="6426" width="1.7109375" style="2" customWidth="1"/>
    <col min="6427" max="6427" width="26.7109375" style="2" customWidth="1"/>
    <col min="6428" max="6428" width="2.42578125" style="2" customWidth="1"/>
    <col min="6429" max="6656" width="11.42578125" style="2"/>
    <col min="6657" max="6657" width="3.42578125" style="2" customWidth="1"/>
    <col min="6658" max="6658" width="12.42578125" style="2" customWidth="1"/>
    <col min="6659" max="6659" width="16.5703125" style="2" customWidth="1"/>
    <col min="6660" max="6660" width="22.5703125" style="2" customWidth="1"/>
    <col min="6661" max="6661" width="8" style="2" customWidth="1"/>
    <col min="6662" max="6663" width="1.7109375" style="2" customWidth="1"/>
    <col min="6664" max="6664" width="15" style="2" customWidth="1"/>
    <col min="6665" max="6665" width="4" style="2" customWidth="1"/>
    <col min="6666" max="6666" width="13.5703125" style="2" customWidth="1"/>
    <col min="6667" max="6667" width="3.85546875" style="2" customWidth="1"/>
    <col min="6668" max="6668" width="16.140625" style="2" customWidth="1"/>
    <col min="6669" max="6669" width="1.7109375" style="2" customWidth="1"/>
    <col min="6670" max="6670" width="3.42578125" style="2" customWidth="1"/>
    <col min="6671" max="6671" width="5.7109375" style="2" customWidth="1"/>
    <col min="6672" max="6672" width="23.5703125" style="2" customWidth="1"/>
    <col min="6673" max="6673" width="22.5703125" style="2" customWidth="1"/>
    <col min="6674" max="6674" width="8" style="2" customWidth="1"/>
    <col min="6675" max="6676" width="1.7109375" style="2" customWidth="1"/>
    <col min="6677" max="6677" width="15" style="2" customWidth="1"/>
    <col min="6678" max="6678" width="4" style="2" customWidth="1"/>
    <col min="6679" max="6679" width="16.28515625" style="2" customWidth="1"/>
    <col min="6680" max="6680" width="2.5703125" style="2" customWidth="1"/>
    <col min="6681" max="6681" width="16.140625" style="2" customWidth="1"/>
    <col min="6682" max="6682" width="1.7109375" style="2" customWidth="1"/>
    <col min="6683" max="6683" width="26.7109375" style="2" customWidth="1"/>
    <col min="6684" max="6684" width="2.42578125" style="2" customWidth="1"/>
    <col min="6685" max="6912" width="11.42578125" style="2"/>
    <col min="6913" max="6913" width="3.42578125" style="2" customWidth="1"/>
    <col min="6914" max="6914" width="12.42578125" style="2" customWidth="1"/>
    <col min="6915" max="6915" width="16.5703125" style="2" customWidth="1"/>
    <col min="6916" max="6916" width="22.5703125" style="2" customWidth="1"/>
    <col min="6917" max="6917" width="8" style="2" customWidth="1"/>
    <col min="6918" max="6919" width="1.7109375" style="2" customWidth="1"/>
    <col min="6920" max="6920" width="15" style="2" customWidth="1"/>
    <col min="6921" max="6921" width="4" style="2" customWidth="1"/>
    <col min="6922" max="6922" width="13.5703125" style="2" customWidth="1"/>
    <col min="6923" max="6923" width="3.85546875" style="2" customWidth="1"/>
    <col min="6924" max="6924" width="16.140625" style="2" customWidth="1"/>
    <col min="6925" max="6925" width="1.7109375" style="2" customWidth="1"/>
    <col min="6926" max="6926" width="3.42578125" style="2" customWidth="1"/>
    <col min="6927" max="6927" width="5.7109375" style="2" customWidth="1"/>
    <col min="6928" max="6928" width="23.5703125" style="2" customWidth="1"/>
    <col min="6929" max="6929" width="22.5703125" style="2" customWidth="1"/>
    <col min="6930" max="6930" width="8" style="2" customWidth="1"/>
    <col min="6931" max="6932" width="1.7109375" style="2" customWidth="1"/>
    <col min="6933" max="6933" width="15" style="2" customWidth="1"/>
    <col min="6934" max="6934" width="4" style="2" customWidth="1"/>
    <col min="6935" max="6935" width="16.28515625" style="2" customWidth="1"/>
    <col min="6936" max="6936" width="2.5703125" style="2" customWidth="1"/>
    <col min="6937" max="6937" width="16.140625" style="2" customWidth="1"/>
    <col min="6938" max="6938" width="1.7109375" style="2" customWidth="1"/>
    <col min="6939" max="6939" width="26.7109375" style="2" customWidth="1"/>
    <col min="6940" max="6940" width="2.42578125" style="2" customWidth="1"/>
    <col min="6941" max="7168" width="11.42578125" style="2"/>
    <col min="7169" max="7169" width="3.42578125" style="2" customWidth="1"/>
    <col min="7170" max="7170" width="12.42578125" style="2" customWidth="1"/>
    <col min="7171" max="7171" width="16.5703125" style="2" customWidth="1"/>
    <col min="7172" max="7172" width="22.5703125" style="2" customWidth="1"/>
    <col min="7173" max="7173" width="8" style="2" customWidth="1"/>
    <col min="7174" max="7175" width="1.7109375" style="2" customWidth="1"/>
    <col min="7176" max="7176" width="15" style="2" customWidth="1"/>
    <col min="7177" max="7177" width="4" style="2" customWidth="1"/>
    <col min="7178" max="7178" width="13.5703125" style="2" customWidth="1"/>
    <col min="7179" max="7179" width="3.85546875" style="2" customWidth="1"/>
    <col min="7180" max="7180" width="16.140625" style="2" customWidth="1"/>
    <col min="7181" max="7181" width="1.7109375" style="2" customWidth="1"/>
    <col min="7182" max="7182" width="3.42578125" style="2" customWidth="1"/>
    <col min="7183" max="7183" width="5.7109375" style="2" customWidth="1"/>
    <col min="7184" max="7184" width="23.5703125" style="2" customWidth="1"/>
    <col min="7185" max="7185" width="22.5703125" style="2" customWidth="1"/>
    <col min="7186" max="7186" width="8" style="2" customWidth="1"/>
    <col min="7187" max="7188" width="1.7109375" style="2" customWidth="1"/>
    <col min="7189" max="7189" width="15" style="2" customWidth="1"/>
    <col min="7190" max="7190" width="4" style="2" customWidth="1"/>
    <col min="7191" max="7191" width="16.28515625" style="2" customWidth="1"/>
    <col min="7192" max="7192" width="2.5703125" style="2" customWidth="1"/>
    <col min="7193" max="7193" width="16.140625" style="2" customWidth="1"/>
    <col min="7194" max="7194" width="1.7109375" style="2" customWidth="1"/>
    <col min="7195" max="7195" width="26.7109375" style="2" customWidth="1"/>
    <col min="7196" max="7196" width="2.42578125" style="2" customWidth="1"/>
    <col min="7197" max="7424" width="11.42578125" style="2"/>
    <col min="7425" max="7425" width="3.42578125" style="2" customWidth="1"/>
    <col min="7426" max="7426" width="12.42578125" style="2" customWidth="1"/>
    <col min="7427" max="7427" width="16.5703125" style="2" customWidth="1"/>
    <col min="7428" max="7428" width="22.5703125" style="2" customWidth="1"/>
    <col min="7429" max="7429" width="8" style="2" customWidth="1"/>
    <col min="7430" max="7431" width="1.7109375" style="2" customWidth="1"/>
    <col min="7432" max="7432" width="15" style="2" customWidth="1"/>
    <col min="7433" max="7433" width="4" style="2" customWidth="1"/>
    <col min="7434" max="7434" width="13.5703125" style="2" customWidth="1"/>
    <col min="7435" max="7435" width="3.85546875" style="2" customWidth="1"/>
    <col min="7436" max="7436" width="16.140625" style="2" customWidth="1"/>
    <col min="7437" max="7437" width="1.7109375" style="2" customWidth="1"/>
    <col min="7438" max="7438" width="3.42578125" style="2" customWidth="1"/>
    <col min="7439" max="7439" width="5.7109375" style="2" customWidth="1"/>
    <col min="7440" max="7440" width="23.5703125" style="2" customWidth="1"/>
    <col min="7441" max="7441" width="22.5703125" style="2" customWidth="1"/>
    <col min="7442" max="7442" width="8" style="2" customWidth="1"/>
    <col min="7443" max="7444" width="1.7109375" style="2" customWidth="1"/>
    <col min="7445" max="7445" width="15" style="2" customWidth="1"/>
    <col min="7446" max="7446" width="4" style="2" customWidth="1"/>
    <col min="7447" max="7447" width="16.28515625" style="2" customWidth="1"/>
    <col min="7448" max="7448" width="2.5703125" style="2" customWidth="1"/>
    <col min="7449" max="7449" width="16.140625" style="2" customWidth="1"/>
    <col min="7450" max="7450" width="1.7109375" style="2" customWidth="1"/>
    <col min="7451" max="7451" width="26.7109375" style="2" customWidth="1"/>
    <col min="7452" max="7452" width="2.42578125" style="2" customWidth="1"/>
    <col min="7453" max="7680" width="11.42578125" style="2"/>
    <col min="7681" max="7681" width="3.42578125" style="2" customWidth="1"/>
    <col min="7682" max="7682" width="12.42578125" style="2" customWidth="1"/>
    <col min="7683" max="7683" width="16.5703125" style="2" customWidth="1"/>
    <col min="7684" max="7684" width="22.5703125" style="2" customWidth="1"/>
    <col min="7685" max="7685" width="8" style="2" customWidth="1"/>
    <col min="7686" max="7687" width="1.7109375" style="2" customWidth="1"/>
    <col min="7688" max="7688" width="15" style="2" customWidth="1"/>
    <col min="7689" max="7689" width="4" style="2" customWidth="1"/>
    <col min="7690" max="7690" width="13.5703125" style="2" customWidth="1"/>
    <col min="7691" max="7691" width="3.85546875" style="2" customWidth="1"/>
    <col min="7692" max="7692" width="16.140625" style="2" customWidth="1"/>
    <col min="7693" max="7693" width="1.7109375" style="2" customWidth="1"/>
    <col min="7694" max="7694" width="3.42578125" style="2" customWidth="1"/>
    <col min="7695" max="7695" width="5.7109375" style="2" customWidth="1"/>
    <col min="7696" max="7696" width="23.5703125" style="2" customWidth="1"/>
    <col min="7697" max="7697" width="22.5703125" style="2" customWidth="1"/>
    <col min="7698" max="7698" width="8" style="2" customWidth="1"/>
    <col min="7699" max="7700" width="1.7109375" style="2" customWidth="1"/>
    <col min="7701" max="7701" width="15" style="2" customWidth="1"/>
    <col min="7702" max="7702" width="4" style="2" customWidth="1"/>
    <col min="7703" max="7703" width="16.28515625" style="2" customWidth="1"/>
    <col min="7704" max="7704" width="2.5703125" style="2" customWidth="1"/>
    <col min="7705" max="7705" width="16.140625" style="2" customWidth="1"/>
    <col min="7706" max="7706" width="1.7109375" style="2" customWidth="1"/>
    <col min="7707" max="7707" width="26.7109375" style="2" customWidth="1"/>
    <col min="7708" max="7708" width="2.42578125" style="2" customWidth="1"/>
    <col min="7709" max="7936" width="11.42578125" style="2"/>
    <col min="7937" max="7937" width="3.42578125" style="2" customWidth="1"/>
    <col min="7938" max="7938" width="12.42578125" style="2" customWidth="1"/>
    <col min="7939" max="7939" width="16.5703125" style="2" customWidth="1"/>
    <col min="7940" max="7940" width="22.5703125" style="2" customWidth="1"/>
    <col min="7941" max="7941" width="8" style="2" customWidth="1"/>
    <col min="7942" max="7943" width="1.7109375" style="2" customWidth="1"/>
    <col min="7944" max="7944" width="15" style="2" customWidth="1"/>
    <col min="7945" max="7945" width="4" style="2" customWidth="1"/>
    <col min="7946" max="7946" width="13.5703125" style="2" customWidth="1"/>
    <col min="7947" max="7947" width="3.85546875" style="2" customWidth="1"/>
    <col min="7948" max="7948" width="16.140625" style="2" customWidth="1"/>
    <col min="7949" max="7949" width="1.7109375" style="2" customWidth="1"/>
    <col min="7950" max="7950" width="3.42578125" style="2" customWidth="1"/>
    <col min="7951" max="7951" width="5.7109375" style="2" customWidth="1"/>
    <col min="7952" max="7952" width="23.5703125" style="2" customWidth="1"/>
    <col min="7953" max="7953" width="22.5703125" style="2" customWidth="1"/>
    <col min="7954" max="7954" width="8" style="2" customWidth="1"/>
    <col min="7955" max="7956" width="1.7109375" style="2" customWidth="1"/>
    <col min="7957" max="7957" width="15" style="2" customWidth="1"/>
    <col min="7958" max="7958" width="4" style="2" customWidth="1"/>
    <col min="7959" max="7959" width="16.28515625" style="2" customWidth="1"/>
    <col min="7960" max="7960" width="2.5703125" style="2" customWidth="1"/>
    <col min="7961" max="7961" width="16.140625" style="2" customWidth="1"/>
    <col min="7962" max="7962" width="1.7109375" style="2" customWidth="1"/>
    <col min="7963" max="7963" width="26.7109375" style="2" customWidth="1"/>
    <col min="7964" max="7964" width="2.42578125" style="2" customWidth="1"/>
    <col min="7965" max="8192" width="11.42578125" style="2"/>
    <col min="8193" max="8193" width="3.42578125" style="2" customWidth="1"/>
    <col min="8194" max="8194" width="12.42578125" style="2" customWidth="1"/>
    <col min="8195" max="8195" width="16.5703125" style="2" customWidth="1"/>
    <col min="8196" max="8196" width="22.5703125" style="2" customWidth="1"/>
    <col min="8197" max="8197" width="8" style="2" customWidth="1"/>
    <col min="8198" max="8199" width="1.7109375" style="2" customWidth="1"/>
    <col min="8200" max="8200" width="15" style="2" customWidth="1"/>
    <col min="8201" max="8201" width="4" style="2" customWidth="1"/>
    <col min="8202" max="8202" width="13.5703125" style="2" customWidth="1"/>
    <col min="8203" max="8203" width="3.85546875" style="2" customWidth="1"/>
    <col min="8204" max="8204" width="16.140625" style="2" customWidth="1"/>
    <col min="8205" max="8205" width="1.7109375" style="2" customWidth="1"/>
    <col min="8206" max="8206" width="3.42578125" style="2" customWidth="1"/>
    <col min="8207" max="8207" width="5.7109375" style="2" customWidth="1"/>
    <col min="8208" max="8208" width="23.5703125" style="2" customWidth="1"/>
    <col min="8209" max="8209" width="22.5703125" style="2" customWidth="1"/>
    <col min="8210" max="8210" width="8" style="2" customWidth="1"/>
    <col min="8211" max="8212" width="1.7109375" style="2" customWidth="1"/>
    <col min="8213" max="8213" width="15" style="2" customWidth="1"/>
    <col min="8214" max="8214" width="4" style="2" customWidth="1"/>
    <col min="8215" max="8215" width="16.28515625" style="2" customWidth="1"/>
    <col min="8216" max="8216" width="2.5703125" style="2" customWidth="1"/>
    <col min="8217" max="8217" width="16.140625" style="2" customWidth="1"/>
    <col min="8218" max="8218" width="1.7109375" style="2" customWidth="1"/>
    <col min="8219" max="8219" width="26.7109375" style="2" customWidth="1"/>
    <col min="8220" max="8220" width="2.42578125" style="2" customWidth="1"/>
    <col min="8221" max="8448" width="11.42578125" style="2"/>
    <col min="8449" max="8449" width="3.42578125" style="2" customWidth="1"/>
    <col min="8450" max="8450" width="12.42578125" style="2" customWidth="1"/>
    <col min="8451" max="8451" width="16.5703125" style="2" customWidth="1"/>
    <col min="8452" max="8452" width="22.5703125" style="2" customWidth="1"/>
    <col min="8453" max="8453" width="8" style="2" customWidth="1"/>
    <col min="8454" max="8455" width="1.7109375" style="2" customWidth="1"/>
    <col min="8456" max="8456" width="15" style="2" customWidth="1"/>
    <col min="8457" max="8457" width="4" style="2" customWidth="1"/>
    <col min="8458" max="8458" width="13.5703125" style="2" customWidth="1"/>
    <col min="8459" max="8459" width="3.85546875" style="2" customWidth="1"/>
    <col min="8460" max="8460" width="16.140625" style="2" customWidth="1"/>
    <col min="8461" max="8461" width="1.7109375" style="2" customWidth="1"/>
    <col min="8462" max="8462" width="3.42578125" style="2" customWidth="1"/>
    <col min="8463" max="8463" width="5.7109375" style="2" customWidth="1"/>
    <col min="8464" max="8464" width="23.5703125" style="2" customWidth="1"/>
    <col min="8465" max="8465" width="22.5703125" style="2" customWidth="1"/>
    <col min="8466" max="8466" width="8" style="2" customWidth="1"/>
    <col min="8467" max="8468" width="1.7109375" style="2" customWidth="1"/>
    <col min="8469" max="8469" width="15" style="2" customWidth="1"/>
    <col min="8470" max="8470" width="4" style="2" customWidth="1"/>
    <col min="8471" max="8471" width="16.28515625" style="2" customWidth="1"/>
    <col min="8472" max="8472" width="2.5703125" style="2" customWidth="1"/>
    <col min="8473" max="8473" width="16.140625" style="2" customWidth="1"/>
    <col min="8474" max="8474" width="1.7109375" style="2" customWidth="1"/>
    <col min="8475" max="8475" width="26.7109375" style="2" customWidth="1"/>
    <col min="8476" max="8476" width="2.42578125" style="2" customWidth="1"/>
    <col min="8477" max="8704" width="11.42578125" style="2"/>
    <col min="8705" max="8705" width="3.42578125" style="2" customWidth="1"/>
    <col min="8706" max="8706" width="12.42578125" style="2" customWidth="1"/>
    <col min="8707" max="8707" width="16.5703125" style="2" customWidth="1"/>
    <col min="8708" max="8708" width="22.5703125" style="2" customWidth="1"/>
    <col min="8709" max="8709" width="8" style="2" customWidth="1"/>
    <col min="8710" max="8711" width="1.7109375" style="2" customWidth="1"/>
    <col min="8712" max="8712" width="15" style="2" customWidth="1"/>
    <col min="8713" max="8713" width="4" style="2" customWidth="1"/>
    <col min="8714" max="8714" width="13.5703125" style="2" customWidth="1"/>
    <col min="8715" max="8715" width="3.85546875" style="2" customWidth="1"/>
    <col min="8716" max="8716" width="16.140625" style="2" customWidth="1"/>
    <col min="8717" max="8717" width="1.7109375" style="2" customWidth="1"/>
    <col min="8718" max="8718" width="3.42578125" style="2" customWidth="1"/>
    <col min="8719" max="8719" width="5.7109375" style="2" customWidth="1"/>
    <col min="8720" max="8720" width="23.5703125" style="2" customWidth="1"/>
    <col min="8721" max="8721" width="22.5703125" style="2" customWidth="1"/>
    <col min="8722" max="8722" width="8" style="2" customWidth="1"/>
    <col min="8723" max="8724" width="1.7109375" style="2" customWidth="1"/>
    <col min="8725" max="8725" width="15" style="2" customWidth="1"/>
    <col min="8726" max="8726" width="4" style="2" customWidth="1"/>
    <col min="8727" max="8727" width="16.28515625" style="2" customWidth="1"/>
    <col min="8728" max="8728" width="2.5703125" style="2" customWidth="1"/>
    <col min="8729" max="8729" width="16.140625" style="2" customWidth="1"/>
    <col min="8730" max="8730" width="1.7109375" style="2" customWidth="1"/>
    <col min="8731" max="8731" width="26.7109375" style="2" customWidth="1"/>
    <col min="8732" max="8732" width="2.42578125" style="2" customWidth="1"/>
    <col min="8733" max="8960" width="11.42578125" style="2"/>
    <col min="8961" max="8961" width="3.42578125" style="2" customWidth="1"/>
    <col min="8962" max="8962" width="12.42578125" style="2" customWidth="1"/>
    <col min="8963" max="8963" width="16.5703125" style="2" customWidth="1"/>
    <col min="8964" max="8964" width="22.5703125" style="2" customWidth="1"/>
    <col min="8965" max="8965" width="8" style="2" customWidth="1"/>
    <col min="8966" max="8967" width="1.7109375" style="2" customWidth="1"/>
    <col min="8968" max="8968" width="15" style="2" customWidth="1"/>
    <col min="8969" max="8969" width="4" style="2" customWidth="1"/>
    <col min="8970" max="8970" width="13.5703125" style="2" customWidth="1"/>
    <col min="8971" max="8971" width="3.85546875" style="2" customWidth="1"/>
    <col min="8972" max="8972" width="16.140625" style="2" customWidth="1"/>
    <col min="8973" max="8973" width="1.7109375" style="2" customWidth="1"/>
    <col min="8974" max="8974" width="3.42578125" style="2" customWidth="1"/>
    <col min="8975" max="8975" width="5.7109375" style="2" customWidth="1"/>
    <col min="8976" max="8976" width="23.5703125" style="2" customWidth="1"/>
    <col min="8977" max="8977" width="22.5703125" style="2" customWidth="1"/>
    <col min="8978" max="8978" width="8" style="2" customWidth="1"/>
    <col min="8979" max="8980" width="1.7109375" style="2" customWidth="1"/>
    <col min="8981" max="8981" width="15" style="2" customWidth="1"/>
    <col min="8982" max="8982" width="4" style="2" customWidth="1"/>
    <col min="8983" max="8983" width="16.28515625" style="2" customWidth="1"/>
    <col min="8984" max="8984" width="2.5703125" style="2" customWidth="1"/>
    <col min="8985" max="8985" width="16.140625" style="2" customWidth="1"/>
    <col min="8986" max="8986" width="1.7109375" style="2" customWidth="1"/>
    <col min="8987" max="8987" width="26.7109375" style="2" customWidth="1"/>
    <col min="8988" max="8988" width="2.42578125" style="2" customWidth="1"/>
    <col min="8989" max="9216" width="11.42578125" style="2"/>
    <col min="9217" max="9217" width="3.42578125" style="2" customWidth="1"/>
    <col min="9218" max="9218" width="12.42578125" style="2" customWidth="1"/>
    <col min="9219" max="9219" width="16.5703125" style="2" customWidth="1"/>
    <col min="9220" max="9220" width="22.5703125" style="2" customWidth="1"/>
    <col min="9221" max="9221" width="8" style="2" customWidth="1"/>
    <col min="9222" max="9223" width="1.7109375" style="2" customWidth="1"/>
    <col min="9224" max="9224" width="15" style="2" customWidth="1"/>
    <col min="9225" max="9225" width="4" style="2" customWidth="1"/>
    <col min="9226" max="9226" width="13.5703125" style="2" customWidth="1"/>
    <col min="9227" max="9227" width="3.85546875" style="2" customWidth="1"/>
    <col min="9228" max="9228" width="16.140625" style="2" customWidth="1"/>
    <col min="9229" max="9229" width="1.7109375" style="2" customWidth="1"/>
    <col min="9230" max="9230" width="3.42578125" style="2" customWidth="1"/>
    <col min="9231" max="9231" width="5.7109375" style="2" customWidth="1"/>
    <col min="9232" max="9232" width="23.5703125" style="2" customWidth="1"/>
    <col min="9233" max="9233" width="22.5703125" style="2" customWidth="1"/>
    <col min="9234" max="9234" width="8" style="2" customWidth="1"/>
    <col min="9235" max="9236" width="1.7109375" style="2" customWidth="1"/>
    <col min="9237" max="9237" width="15" style="2" customWidth="1"/>
    <col min="9238" max="9238" width="4" style="2" customWidth="1"/>
    <col min="9239" max="9239" width="16.28515625" style="2" customWidth="1"/>
    <col min="9240" max="9240" width="2.5703125" style="2" customWidth="1"/>
    <col min="9241" max="9241" width="16.140625" style="2" customWidth="1"/>
    <col min="9242" max="9242" width="1.7109375" style="2" customWidth="1"/>
    <col min="9243" max="9243" width="26.7109375" style="2" customWidth="1"/>
    <col min="9244" max="9244" width="2.42578125" style="2" customWidth="1"/>
    <col min="9245" max="9472" width="11.42578125" style="2"/>
    <col min="9473" max="9473" width="3.42578125" style="2" customWidth="1"/>
    <col min="9474" max="9474" width="12.42578125" style="2" customWidth="1"/>
    <col min="9475" max="9475" width="16.5703125" style="2" customWidth="1"/>
    <col min="9476" max="9476" width="22.5703125" style="2" customWidth="1"/>
    <col min="9477" max="9477" width="8" style="2" customWidth="1"/>
    <col min="9478" max="9479" width="1.7109375" style="2" customWidth="1"/>
    <col min="9480" max="9480" width="15" style="2" customWidth="1"/>
    <col min="9481" max="9481" width="4" style="2" customWidth="1"/>
    <col min="9482" max="9482" width="13.5703125" style="2" customWidth="1"/>
    <col min="9483" max="9483" width="3.85546875" style="2" customWidth="1"/>
    <col min="9484" max="9484" width="16.140625" style="2" customWidth="1"/>
    <col min="9485" max="9485" width="1.7109375" style="2" customWidth="1"/>
    <col min="9486" max="9486" width="3.42578125" style="2" customWidth="1"/>
    <col min="9487" max="9487" width="5.7109375" style="2" customWidth="1"/>
    <col min="9488" max="9488" width="23.5703125" style="2" customWidth="1"/>
    <col min="9489" max="9489" width="22.5703125" style="2" customWidth="1"/>
    <col min="9490" max="9490" width="8" style="2" customWidth="1"/>
    <col min="9491" max="9492" width="1.7109375" style="2" customWidth="1"/>
    <col min="9493" max="9493" width="15" style="2" customWidth="1"/>
    <col min="9494" max="9494" width="4" style="2" customWidth="1"/>
    <col min="9495" max="9495" width="16.28515625" style="2" customWidth="1"/>
    <col min="9496" max="9496" width="2.5703125" style="2" customWidth="1"/>
    <col min="9497" max="9497" width="16.140625" style="2" customWidth="1"/>
    <col min="9498" max="9498" width="1.7109375" style="2" customWidth="1"/>
    <col min="9499" max="9499" width="26.7109375" style="2" customWidth="1"/>
    <col min="9500" max="9500" width="2.42578125" style="2" customWidth="1"/>
    <col min="9501" max="9728" width="11.42578125" style="2"/>
    <col min="9729" max="9729" width="3.42578125" style="2" customWidth="1"/>
    <col min="9730" max="9730" width="12.42578125" style="2" customWidth="1"/>
    <col min="9731" max="9731" width="16.5703125" style="2" customWidth="1"/>
    <col min="9732" max="9732" width="22.5703125" style="2" customWidth="1"/>
    <col min="9733" max="9733" width="8" style="2" customWidth="1"/>
    <col min="9734" max="9735" width="1.7109375" style="2" customWidth="1"/>
    <col min="9736" max="9736" width="15" style="2" customWidth="1"/>
    <col min="9737" max="9737" width="4" style="2" customWidth="1"/>
    <col min="9738" max="9738" width="13.5703125" style="2" customWidth="1"/>
    <col min="9739" max="9739" width="3.85546875" style="2" customWidth="1"/>
    <col min="9740" max="9740" width="16.140625" style="2" customWidth="1"/>
    <col min="9741" max="9741" width="1.7109375" style="2" customWidth="1"/>
    <col min="9742" max="9742" width="3.42578125" style="2" customWidth="1"/>
    <col min="9743" max="9743" width="5.7109375" style="2" customWidth="1"/>
    <col min="9744" max="9744" width="23.5703125" style="2" customWidth="1"/>
    <col min="9745" max="9745" width="22.5703125" style="2" customWidth="1"/>
    <col min="9746" max="9746" width="8" style="2" customWidth="1"/>
    <col min="9747" max="9748" width="1.7109375" style="2" customWidth="1"/>
    <col min="9749" max="9749" width="15" style="2" customWidth="1"/>
    <col min="9750" max="9750" width="4" style="2" customWidth="1"/>
    <col min="9751" max="9751" width="16.28515625" style="2" customWidth="1"/>
    <col min="9752" max="9752" width="2.5703125" style="2" customWidth="1"/>
    <col min="9753" max="9753" width="16.140625" style="2" customWidth="1"/>
    <col min="9754" max="9754" width="1.7109375" style="2" customWidth="1"/>
    <col min="9755" max="9755" width="26.7109375" style="2" customWidth="1"/>
    <col min="9756" max="9756" width="2.42578125" style="2" customWidth="1"/>
    <col min="9757" max="9984" width="11.42578125" style="2"/>
    <col min="9985" max="9985" width="3.42578125" style="2" customWidth="1"/>
    <col min="9986" max="9986" width="12.42578125" style="2" customWidth="1"/>
    <col min="9987" max="9987" width="16.5703125" style="2" customWidth="1"/>
    <col min="9988" max="9988" width="22.5703125" style="2" customWidth="1"/>
    <col min="9989" max="9989" width="8" style="2" customWidth="1"/>
    <col min="9990" max="9991" width="1.7109375" style="2" customWidth="1"/>
    <col min="9992" max="9992" width="15" style="2" customWidth="1"/>
    <col min="9993" max="9993" width="4" style="2" customWidth="1"/>
    <col min="9994" max="9994" width="13.5703125" style="2" customWidth="1"/>
    <col min="9995" max="9995" width="3.85546875" style="2" customWidth="1"/>
    <col min="9996" max="9996" width="16.140625" style="2" customWidth="1"/>
    <col min="9997" max="9997" width="1.7109375" style="2" customWidth="1"/>
    <col min="9998" max="9998" width="3.42578125" style="2" customWidth="1"/>
    <col min="9999" max="9999" width="5.7109375" style="2" customWidth="1"/>
    <col min="10000" max="10000" width="23.5703125" style="2" customWidth="1"/>
    <col min="10001" max="10001" width="22.5703125" style="2" customWidth="1"/>
    <col min="10002" max="10002" width="8" style="2" customWidth="1"/>
    <col min="10003" max="10004" width="1.7109375" style="2" customWidth="1"/>
    <col min="10005" max="10005" width="15" style="2" customWidth="1"/>
    <col min="10006" max="10006" width="4" style="2" customWidth="1"/>
    <col min="10007" max="10007" width="16.28515625" style="2" customWidth="1"/>
    <col min="10008" max="10008" width="2.5703125" style="2" customWidth="1"/>
    <col min="10009" max="10009" width="16.140625" style="2" customWidth="1"/>
    <col min="10010" max="10010" width="1.7109375" style="2" customWidth="1"/>
    <col min="10011" max="10011" width="26.7109375" style="2" customWidth="1"/>
    <col min="10012" max="10012" width="2.42578125" style="2" customWidth="1"/>
    <col min="10013" max="10240" width="11.42578125" style="2"/>
    <col min="10241" max="10241" width="3.42578125" style="2" customWidth="1"/>
    <col min="10242" max="10242" width="12.42578125" style="2" customWidth="1"/>
    <col min="10243" max="10243" width="16.5703125" style="2" customWidth="1"/>
    <col min="10244" max="10244" width="22.5703125" style="2" customWidth="1"/>
    <col min="10245" max="10245" width="8" style="2" customWidth="1"/>
    <col min="10246" max="10247" width="1.7109375" style="2" customWidth="1"/>
    <col min="10248" max="10248" width="15" style="2" customWidth="1"/>
    <col min="10249" max="10249" width="4" style="2" customWidth="1"/>
    <col min="10250" max="10250" width="13.5703125" style="2" customWidth="1"/>
    <col min="10251" max="10251" width="3.85546875" style="2" customWidth="1"/>
    <col min="10252" max="10252" width="16.140625" style="2" customWidth="1"/>
    <col min="10253" max="10253" width="1.7109375" style="2" customWidth="1"/>
    <col min="10254" max="10254" width="3.42578125" style="2" customWidth="1"/>
    <col min="10255" max="10255" width="5.7109375" style="2" customWidth="1"/>
    <col min="10256" max="10256" width="23.5703125" style="2" customWidth="1"/>
    <col min="10257" max="10257" width="22.5703125" style="2" customWidth="1"/>
    <col min="10258" max="10258" width="8" style="2" customWidth="1"/>
    <col min="10259" max="10260" width="1.7109375" style="2" customWidth="1"/>
    <col min="10261" max="10261" width="15" style="2" customWidth="1"/>
    <col min="10262" max="10262" width="4" style="2" customWidth="1"/>
    <col min="10263" max="10263" width="16.28515625" style="2" customWidth="1"/>
    <col min="10264" max="10264" width="2.5703125" style="2" customWidth="1"/>
    <col min="10265" max="10265" width="16.140625" style="2" customWidth="1"/>
    <col min="10266" max="10266" width="1.7109375" style="2" customWidth="1"/>
    <col min="10267" max="10267" width="26.7109375" style="2" customWidth="1"/>
    <col min="10268" max="10268" width="2.42578125" style="2" customWidth="1"/>
    <col min="10269" max="10496" width="11.42578125" style="2"/>
    <col min="10497" max="10497" width="3.42578125" style="2" customWidth="1"/>
    <col min="10498" max="10498" width="12.42578125" style="2" customWidth="1"/>
    <col min="10499" max="10499" width="16.5703125" style="2" customWidth="1"/>
    <col min="10500" max="10500" width="22.5703125" style="2" customWidth="1"/>
    <col min="10501" max="10501" width="8" style="2" customWidth="1"/>
    <col min="10502" max="10503" width="1.7109375" style="2" customWidth="1"/>
    <col min="10504" max="10504" width="15" style="2" customWidth="1"/>
    <col min="10505" max="10505" width="4" style="2" customWidth="1"/>
    <col min="10506" max="10506" width="13.5703125" style="2" customWidth="1"/>
    <col min="10507" max="10507" width="3.85546875" style="2" customWidth="1"/>
    <col min="10508" max="10508" width="16.140625" style="2" customWidth="1"/>
    <col min="10509" max="10509" width="1.7109375" style="2" customWidth="1"/>
    <col min="10510" max="10510" width="3.42578125" style="2" customWidth="1"/>
    <col min="10511" max="10511" width="5.7109375" style="2" customWidth="1"/>
    <col min="10512" max="10512" width="23.5703125" style="2" customWidth="1"/>
    <col min="10513" max="10513" width="22.5703125" style="2" customWidth="1"/>
    <col min="10514" max="10514" width="8" style="2" customWidth="1"/>
    <col min="10515" max="10516" width="1.7109375" style="2" customWidth="1"/>
    <col min="10517" max="10517" width="15" style="2" customWidth="1"/>
    <col min="10518" max="10518" width="4" style="2" customWidth="1"/>
    <col min="10519" max="10519" width="16.28515625" style="2" customWidth="1"/>
    <col min="10520" max="10520" width="2.5703125" style="2" customWidth="1"/>
    <col min="10521" max="10521" width="16.140625" style="2" customWidth="1"/>
    <col min="10522" max="10522" width="1.7109375" style="2" customWidth="1"/>
    <col min="10523" max="10523" width="26.7109375" style="2" customWidth="1"/>
    <col min="10524" max="10524" width="2.42578125" style="2" customWidth="1"/>
    <col min="10525" max="10752" width="11.42578125" style="2"/>
    <col min="10753" max="10753" width="3.42578125" style="2" customWidth="1"/>
    <col min="10754" max="10754" width="12.42578125" style="2" customWidth="1"/>
    <col min="10755" max="10755" width="16.5703125" style="2" customWidth="1"/>
    <col min="10756" max="10756" width="22.5703125" style="2" customWidth="1"/>
    <col min="10757" max="10757" width="8" style="2" customWidth="1"/>
    <col min="10758" max="10759" width="1.7109375" style="2" customWidth="1"/>
    <col min="10760" max="10760" width="15" style="2" customWidth="1"/>
    <col min="10761" max="10761" width="4" style="2" customWidth="1"/>
    <col min="10762" max="10762" width="13.5703125" style="2" customWidth="1"/>
    <col min="10763" max="10763" width="3.85546875" style="2" customWidth="1"/>
    <col min="10764" max="10764" width="16.140625" style="2" customWidth="1"/>
    <col min="10765" max="10765" width="1.7109375" style="2" customWidth="1"/>
    <col min="10766" max="10766" width="3.42578125" style="2" customWidth="1"/>
    <col min="10767" max="10767" width="5.7109375" style="2" customWidth="1"/>
    <col min="10768" max="10768" width="23.5703125" style="2" customWidth="1"/>
    <col min="10769" max="10769" width="22.5703125" style="2" customWidth="1"/>
    <col min="10770" max="10770" width="8" style="2" customWidth="1"/>
    <col min="10771" max="10772" width="1.7109375" style="2" customWidth="1"/>
    <col min="10773" max="10773" width="15" style="2" customWidth="1"/>
    <col min="10774" max="10774" width="4" style="2" customWidth="1"/>
    <col min="10775" max="10775" width="16.28515625" style="2" customWidth="1"/>
    <col min="10776" max="10776" width="2.5703125" style="2" customWidth="1"/>
    <col min="10777" max="10777" width="16.140625" style="2" customWidth="1"/>
    <col min="10778" max="10778" width="1.7109375" style="2" customWidth="1"/>
    <col min="10779" max="10779" width="26.7109375" style="2" customWidth="1"/>
    <col min="10780" max="10780" width="2.42578125" style="2" customWidth="1"/>
    <col min="10781" max="11008" width="11.42578125" style="2"/>
    <col min="11009" max="11009" width="3.42578125" style="2" customWidth="1"/>
    <col min="11010" max="11010" width="12.42578125" style="2" customWidth="1"/>
    <col min="11011" max="11011" width="16.5703125" style="2" customWidth="1"/>
    <col min="11012" max="11012" width="22.5703125" style="2" customWidth="1"/>
    <col min="11013" max="11013" width="8" style="2" customWidth="1"/>
    <col min="11014" max="11015" width="1.7109375" style="2" customWidth="1"/>
    <col min="11016" max="11016" width="15" style="2" customWidth="1"/>
    <col min="11017" max="11017" width="4" style="2" customWidth="1"/>
    <col min="11018" max="11018" width="13.5703125" style="2" customWidth="1"/>
    <col min="11019" max="11019" width="3.85546875" style="2" customWidth="1"/>
    <col min="11020" max="11020" width="16.140625" style="2" customWidth="1"/>
    <col min="11021" max="11021" width="1.7109375" style="2" customWidth="1"/>
    <col min="11022" max="11022" width="3.42578125" style="2" customWidth="1"/>
    <col min="11023" max="11023" width="5.7109375" style="2" customWidth="1"/>
    <col min="11024" max="11024" width="23.5703125" style="2" customWidth="1"/>
    <col min="11025" max="11025" width="22.5703125" style="2" customWidth="1"/>
    <col min="11026" max="11026" width="8" style="2" customWidth="1"/>
    <col min="11027" max="11028" width="1.7109375" style="2" customWidth="1"/>
    <col min="11029" max="11029" width="15" style="2" customWidth="1"/>
    <col min="11030" max="11030" width="4" style="2" customWidth="1"/>
    <col min="11031" max="11031" width="16.28515625" style="2" customWidth="1"/>
    <col min="11032" max="11032" width="2.5703125" style="2" customWidth="1"/>
    <col min="11033" max="11033" width="16.140625" style="2" customWidth="1"/>
    <col min="11034" max="11034" width="1.7109375" style="2" customWidth="1"/>
    <col min="11035" max="11035" width="26.7109375" style="2" customWidth="1"/>
    <col min="11036" max="11036" width="2.42578125" style="2" customWidth="1"/>
    <col min="11037" max="11264" width="11.42578125" style="2"/>
    <col min="11265" max="11265" width="3.42578125" style="2" customWidth="1"/>
    <col min="11266" max="11266" width="12.42578125" style="2" customWidth="1"/>
    <col min="11267" max="11267" width="16.5703125" style="2" customWidth="1"/>
    <col min="11268" max="11268" width="22.5703125" style="2" customWidth="1"/>
    <col min="11269" max="11269" width="8" style="2" customWidth="1"/>
    <col min="11270" max="11271" width="1.7109375" style="2" customWidth="1"/>
    <col min="11272" max="11272" width="15" style="2" customWidth="1"/>
    <col min="11273" max="11273" width="4" style="2" customWidth="1"/>
    <col min="11274" max="11274" width="13.5703125" style="2" customWidth="1"/>
    <col min="11275" max="11275" width="3.85546875" style="2" customWidth="1"/>
    <col min="11276" max="11276" width="16.140625" style="2" customWidth="1"/>
    <col min="11277" max="11277" width="1.7109375" style="2" customWidth="1"/>
    <col min="11278" max="11278" width="3.42578125" style="2" customWidth="1"/>
    <col min="11279" max="11279" width="5.7109375" style="2" customWidth="1"/>
    <col min="11280" max="11280" width="23.5703125" style="2" customWidth="1"/>
    <col min="11281" max="11281" width="22.5703125" style="2" customWidth="1"/>
    <col min="11282" max="11282" width="8" style="2" customWidth="1"/>
    <col min="11283" max="11284" width="1.7109375" style="2" customWidth="1"/>
    <col min="11285" max="11285" width="15" style="2" customWidth="1"/>
    <col min="11286" max="11286" width="4" style="2" customWidth="1"/>
    <col min="11287" max="11287" width="16.28515625" style="2" customWidth="1"/>
    <col min="11288" max="11288" width="2.5703125" style="2" customWidth="1"/>
    <col min="11289" max="11289" width="16.140625" style="2" customWidth="1"/>
    <col min="11290" max="11290" width="1.7109375" style="2" customWidth="1"/>
    <col min="11291" max="11291" width="26.7109375" style="2" customWidth="1"/>
    <col min="11292" max="11292" width="2.42578125" style="2" customWidth="1"/>
    <col min="11293" max="11520" width="11.42578125" style="2"/>
    <col min="11521" max="11521" width="3.42578125" style="2" customWidth="1"/>
    <col min="11522" max="11522" width="12.42578125" style="2" customWidth="1"/>
    <col min="11523" max="11523" width="16.5703125" style="2" customWidth="1"/>
    <col min="11524" max="11524" width="22.5703125" style="2" customWidth="1"/>
    <col min="11525" max="11525" width="8" style="2" customWidth="1"/>
    <col min="11526" max="11527" width="1.7109375" style="2" customWidth="1"/>
    <col min="11528" max="11528" width="15" style="2" customWidth="1"/>
    <col min="11529" max="11529" width="4" style="2" customWidth="1"/>
    <col min="11530" max="11530" width="13.5703125" style="2" customWidth="1"/>
    <col min="11531" max="11531" width="3.85546875" style="2" customWidth="1"/>
    <col min="11532" max="11532" width="16.140625" style="2" customWidth="1"/>
    <col min="11533" max="11533" width="1.7109375" style="2" customWidth="1"/>
    <col min="11534" max="11534" width="3.42578125" style="2" customWidth="1"/>
    <col min="11535" max="11535" width="5.7109375" style="2" customWidth="1"/>
    <col min="11536" max="11536" width="23.5703125" style="2" customWidth="1"/>
    <col min="11537" max="11537" width="22.5703125" style="2" customWidth="1"/>
    <col min="11538" max="11538" width="8" style="2" customWidth="1"/>
    <col min="11539" max="11540" width="1.7109375" style="2" customWidth="1"/>
    <col min="11541" max="11541" width="15" style="2" customWidth="1"/>
    <col min="11542" max="11542" width="4" style="2" customWidth="1"/>
    <col min="11543" max="11543" width="16.28515625" style="2" customWidth="1"/>
    <col min="11544" max="11544" width="2.5703125" style="2" customWidth="1"/>
    <col min="11545" max="11545" width="16.140625" style="2" customWidth="1"/>
    <col min="11546" max="11546" width="1.7109375" style="2" customWidth="1"/>
    <col min="11547" max="11547" width="26.7109375" style="2" customWidth="1"/>
    <col min="11548" max="11548" width="2.42578125" style="2" customWidth="1"/>
    <col min="11549" max="11776" width="11.42578125" style="2"/>
    <col min="11777" max="11777" width="3.42578125" style="2" customWidth="1"/>
    <col min="11778" max="11778" width="12.42578125" style="2" customWidth="1"/>
    <col min="11779" max="11779" width="16.5703125" style="2" customWidth="1"/>
    <col min="11780" max="11780" width="22.5703125" style="2" customWidth="1"/>
    <col min="11781" max="11781" width="8" style="2" customWidth="1"/>
    <col min="11782" max="11783" width="1.7109375" style="2" customWidth="1"/>
    <col min="11784" max="11784" width="15" style="2" customWidth="1"/>
    <col min="11785" max="11785" width="4" style="2" customWidth="1"/>
    <col min="11786" max="11786" width="13.5703125" style="2" customWidth="1"/>
    <col min="11787" max="11787" width="3.85546875" style="2" customWidth="1"/>
    <col min="11788" max="11788" width="16.140625" style="2" customWidth="1"/>
    <col min="11789" max="11789" width="1.7109375" style="2" customWidth="1"/>
    <col min="11790" max="11790" width="3.42578125" style="2" customWidth="1"/>
    <col min="11791" max="11791" width="5.7109375" style="2" customWidth="1"/>
    <col min="11792" max="11792" width="23.5703125" style="2" customWidth="1"/>
    <col min="11793" max="11793" width="22.5703125" style="2" customWidth="1"/>
    <col min="11794" max="11794" width="8" style="2" customWidth="1"/>
    <col min="11795" max="11796" width="1.7109375" style="2" customWidth="1"/>
    <col min="11797" max="11797" width="15" style="2" customWidth="1"/>
    <col min="11798" max="11798" width="4" style="2" customWidth="1"/>
    <col min="11799" max="11799" width="16.28515625" style="2" customWidth="1"/>
    <col min="11800" max="11800" width="2.5703125" style="2" customWidth="1"/>
    <col min="11801" max="11801" width="16.140625" style="2" customWidth="1"/>
    <col min="11802" max="11802" width="1.7109375" style="2" customWidth="1"/>
    <col min="11803" max="11803" width="26.7109375" style="2" customWidth="1"/>
    <col min="11804" max="11804" width="2.42578125" style="2" customWidth="1"/>
    <col min="11805" max="12032" width="11.42578125" style="2"/>
    <col min="12033" max="12033" width="3.42578125" style="2" customWidth="1"/>
    <col min="12034" max="12034" width="12.42578125" style="2" customWidth="1"/>
    <col min="12035" max="12035" width="16.5703125" style="2" customWidth="1"/>
    <col min="12036" max="12036" width="22.5703125" style="2" customWidth="1"/>
    <col min="12037" max="12037" width="8" style="2" customWidth="1"/>
    <col min="12038" max="12039" width="1.7109375" style="2" customWidth="1"/>
    <col min="12040" max="12040" width="15" style="2" customWidth="1"/>
    <col min="12041" max="12041" width="4" style="2" customWidth="1"/>
    <col min="12042" max="12042" width="13.5703125" style="2" customWidth="1"/>
    <col min="12043" max="12043" width="3.85546875" style="2" customWidth="1"/>
    <col min="12044" max="12044" width="16.140625" style="2" customWidth="1"/>
    <col min="12045" max="12045" width="1.7109375" style="2" customWidth="1"/>
    <col min="12046" max="12046" width="3.42578125" style="2" customWidth="1"/>
    <col min="12047" max="12047" width="5.7109375" style="2" customWidth="1"/>
    <col min="12048" max="12048" width="23.5703125" style="2" customWidth="1"/>
    <col min="12049" max="12049" width="22.5703125" style="2" customWidth="1"/>
    <col min="12050" max="12050" width="8" style="2" customWidth="1"/>
    <col min="12051" max="12052" width="1.7109375" style="2" customWidth="1"/>
    <col min="12053" max="12053" width="15" style="2" customWidth="1"/>
    <col min="12054" max="12054" width="4" style="2" customWidth="1"/>
    <col min="12055" max="12055" width="16.28515625" style="2" customWidth="1"/>
    <col min="12056" max="12056" width="2.5703125" style="2" customWidth="1"/>
    <col min="12057" max="12057" width="16.140625" style="2" customWidth="1"/>
    <col min="12058" max="12058" width="1.7109375" style="2" customWidth="1"/>
    <col min="12059" max="12059" width="26.7109375" style="2" customWidth="1"/>
    <col min="12060" max="12060" width="2.42578125" style="2" customWidth="1"/>
    <col min="12061" max="12288" width="11.42578125" style="2"/>
    <col min="12289" max="12289" width="3.42578125" style="2" customWidth="1"/>
    <col min="12290" max="12290" width="12.42578125" style="2" customWidth="1"/>
    <col min="12291" max="12291" width="16.5703125" style="2" customWidth="1"/>
    <col min="12292" max="12292" width="22.5703125" style="2" customWidth="1"/>
    <col min="12293" max="12293" width="8" style="2" customWidth="1"/>
    <col min="12294" max="12295" width="1.7109375" style="2" customWidth="1"/>
    <col min="12296" max="12296" width="15" style="2" customWidth="1"/>
    <col min="12297" max="12297" width="4" style="2" customWidth="1"/>
    <col min="12298" max="12298" width="13.5703125" style="2" customWidth="1"/>
    <col min="12299" max="12299" width="3.85546875" style="2" customWidth="1"/>
    <col min="12300" max="12300" width="16.140625" style="2" customWidth="1"/>
    <col min="12301" max="12301" width="1.7109375" style="2" customWidth="1"/>
    <col min="12302" max="12302" width="3.42578125" style="2" customWidth="1"/>
    <col min="12303" max="12303" width="5.7109375" style="2" customWidth="1"/>
    <col min="12304" max="12304" width="23.5703125" style="2" customWidth="1"/>
    <col min="12305" max="12305" width="22.5703125" style="2" customWidth="1"/>
    <col min="12306" max="12306" width="8" style="2" customWidth="1"/>
    <col min="12307" max="12308" width="1.7109375" style="2" customWidth="1"/>
    <col min="12309" max="12309" width="15" style="2" customWidth="1"/>
    <col min="12310" max="12310" width="4" style="2" customWidth="1"/>
    <col min="12311" max="12311" width="16.28515625" style="2" customWidth="1"/>
    <col min="12312" max="12312" width="2.5703125" style="2" customWidth="1"/>
    <col min="12313" max="12313" width="16.140625" style="2" customWidth="1"/>
    <col min="12314" max="12314" width="1.7109375" style="2" customWidth="1"/>
    <col min="12315" max="12315" width="26.7109375" style="2" customWidth="1"/>
    <col min="12316" max="12316" width="2.42578125" style="2" customWidth="1"/>
    <col min="12317" max="12544" width="11.42578125" style="2"/>
    <col min="12545" max="12545" width="3.42578125" style="2" customWidth="1"/>
    <col min="12546" max="12546" width="12.42578125" style="2" customWidth="1"/>
    <col min="12547" max="12547" width="16.5703125" style="2" customWidth="1"/>
    <col min="12548" max="12548" width="22.5703125" style="2" customWidth="1"/>
    <col min="12549" max="12549" width="8" style="2" customWidth="1"/>
    <col min="12550" max="12551" width="1.7109375" style="2" customWidth="1"/>
    <col min="12552" max="12552" width="15" style="2" customWidth="1"/>
    <col min="12553" max="12553" width="4" style="2" customWidth="1"/>
    <col min="12554" max="12554" width="13.5703125" style="2" customWidth="1"/>
    <col min="12555" max="12555" width="3.85546875" style="2" customWidth="1"/>
    <col min="12556" max="12556" width="16.140625" style="2" customWidth="1"/>
    <col min="12557" max="12557" width="1.7109375" style="2" customWidth="1"/>
    <col min="12558" max="12558" width="3.42578125" style="2" customWidth="1"/>
    <col min="12559" max="12559" width="5.7109375" style="2" customWidth="1"/>
    <col min="12560" max="12560" width="23.5703125" style="2" customWidth="1"/>
    <col min="12561" max="12561" width="22.5703125" style="2" customWidth="1"/>
    <col min="12562" max="12562" width="8" style="2" customWidth="1"/>
    <col min="12563" max="12564" width="1.7109375" style="2" customWidth="1"/>
    <col min="12565" max="12565" width="15" style="2" customWidth="1"/>
    <col min="12566" max="12566" width="4" style="2" customWidth="1"/>
    <col min="12567" max="12567" width="16.28515625" style="2" customWidth="1"/>
    <col min="12568" max="12568" width="2.5703125" style="2" customWidth="1"/>
    <col min="12569" max="12569" width="16.140625" style="2" customWidth="1"/>
    <col min="12570" max="12570" width="1.7109375" style="2" customWidth="1"/>
    <col min="12571" max="12571" width="26.7109375" style="2" customWidth="1"/>
    <col min="12572" max="12572" width="2.42578125" style="2" customWidth="1"/>
    <col min="12573" max="12800" width="11.42578125" style="2"/>
    <col min="12801" max="12801" width="3.42578125" style="2" customWidth="1"/>
    <col min="12802" max="12802" width="12.42578125" style="2" customWidth="1"/>
    <col min="12803" max="12803" width="16.5703125" style="2" customWidth="1"/>
    <col min="12804" max="12804" width="22.5703125" style="2" customWidth="1"/>
    <col min="12805" max="12805" width="8" style="2" customWidth="1"/>
    <col min="12806" max="12807" width="1.7109375" style="2" customWidth="1"/>
    <col min="12808" max="12808" width="15" style="2" customWidth="1"/>
    <col min="12809" max="12809" width="4" style="2" customWidth="1"/>
    <col min="12810" max="12810" width="13.5703125" style="2" customWidth="1"/>
    <col min="12811" max="12811" width="3.85546875" style="2" customWidth="1"/>
    <col min="12812" max="12812" width="16.140625" style="2" customWidth="1"/>
    <col min="12813" max="12813" width="1.7109375" style="2" customWidth="1"/>
    <col min="12814" max="12814" width="3.42578125" style="2" customWidth="1"/>
    <col min="12815" max="12815" width="5.7109375" style="2" customWidth="1"/>
    <col min="12816" max="12816" width="23.5703125" style="2" customWidth="1"/>
    <col min="12817" max="12817" width="22.5703125" style="2" customWidth="1"/>
    <col min="12818" max="12818" width="8" style="2" customWidth="1"/>
    <col min="12819" max="12820" width="1.7109375" style="2" customWidth="1"/>
    <col min="12821" max="12821" width="15" style="2" customWidth="1"/>
    <col min="12822" max="12822" width="4" style="2" customWidth="1"/>
    <col min="12823" max="12823" width="16.28515625" style="2" customWidth="1"/>
    <col min="12824" max="12824" width="2.5703125" style="2" customWidth="1"/>
    <col min="12825" max="12825" width="16.140625" style="2" customWidth="1"/>
    <col min="12826" max="12826" width="1.7109375" style="2" customWidth="1"/>
    <col min="12827" max="12827" width="26.7109375" style="2" customWidth="1"/>
    <col min="12828" max="12828" width="2.42578125" style="2" customWidth="1"/>
    <col min="12829" max="13056" width="11.42578125" style="2"/>
    <col min="13057" max="13057" width="3.42578125" style="2" customWidth="1"/>
    <col min="13058" max="13058" width="12.42578125" style="2" customWidth="1"/>
    <col min="13059" max="13059" width="16.5703125" style="2" customWidth="1"/>
    <col min="13060" max="13060" width="22.5703125" style="2" customWidth="1"/>
    <col min="13061" max="13061" width="8" style="2" customWidth="1"/>
    <col min="13062" max="13063" width="1.7109375" style="2" customWidth="1"/>
    <col min="13064" max="13064" width="15" style="2" customWidth="1"/>
    <col min="13065" max="13065" width="4" style="2" customWidth="1"/>
    <col min="13066" max="13066" width="13.5703125" style="2" customWidth="1"/>
    <col min="13067" max="13067" width="3.85546875" style="2" customWidth="1"/>
    <col min="13068" max="13068" width="16.140625" style="2" customWidth="1"/>
    <col min="13069" max="13069" width="1.7109375" style="2" customWidth="1"/>
    <col min="13070" max="13070" width="3.42578125" style="2" customWidth="1"/>
    <col min="13071" max="13071" width="5.7109375" style="2" customWidth="1"/>
    <col min="13072" max="13072" width="23.5703125" style="2" customWidth="1"/>
    <col min="13073" max="13073" width="22.5703125" style="2" customWidth="1"/>
    <col min="13074" max="13074" width="8" style="2" customWidth="1"/>
    <col min="13075" max="13076" width="1.7109375" style="2" customWidth="1"/>
    <col min="13077" max="13077" width="15" style="2" customWidth="1"/>
    <col min="13078" max="13078" width="4" style="2" customWidth="1"/>
    <col min="13079" max="13079" width="16.28515625" style="2" customWidth="1"/>
    <col min="13080" max="13080" width="2.5703125" style="2" customWidth="1"/>
    <col min="13081" max="13081" width="16.140625" style="2" customWidth="1"/>
    <col min="13082" max="13082" width="1.7109375" style="2" customWidth="1"/>
    <col min="13083" max="13083" width="26.7109375" style="2" customWidth="1"/>
    <col min="13084" max="13084" width="2.42578125" style="2" customWidth="1"/>
    <col min="13085" max="13312" width="11.42578125" style="2"/>
    <col min="13313" max="13313" width="3.42578125" style="2" customWidth="1"/>
    <col min="13314" max="13314" width="12.42578125" style="2" customWidth="1"/>
    <col min="13315" max="13315" width="16.5703125" style="2" customWidth="1"/>
    <col min="13316" max="13316" width="22.5703125" style="2" customWidth="1"/>
    <col min="13317" max="13317" width="8" style="2" customWidth="1"/>
    <col min="13318" max="13319" width="1.7109375" style="2" customWidth="1"/>
    <col min="13320" max="13320" width="15" style="2" customWidth="1"/>
    <col min="13321" max="13321" width="4" style="2" customWidth="1"/>
    <col min="13322" max="13322" width="13.5703125" style="2" customWidth="1"/>
    <col min="13323" max="13323" width="3.85546875" style="2" customWidth="1"/>
    <col min="13324" max="13324" width="16.140625" style="2" customWidth="1"/>
    <col min="13325" max="13325" width="1.7109375" style="2" customWidth="1"/>
    <col min="13326" max="13326" width="3.42578125" style="2" customWidth="1"/>
    <col min="13327" max="13327" width="5.7109375" style="2" customWidth="1"/>
    <col min="13328" max="13328" width="23.5703125" style="2" customWidth="1"/>
    <col min="13329" max="13329" width="22.5703125" style="2" customWidth="1"/>
    <col min="13330" max="13330" width="8" style="2" customWidth="1"/>
    <col min="13331" max="13332" width="1.7109375" style="2" customWidth="1"/>
    <col min="13333" max="13333" width="15" style="2" customWidth="1"/>
    <col min="13334" max="13334" width="4" style="2" customWidth="1"/>
    <col min="13335" max="13335" width="16.28515625" style="2" customWidth="1"/>
    <col min="13336" max="13336" width="2.5703125" style="2" customWidth="1"/>
    <col min="13337" max="13337" width="16.140625" style="2" customWidth="1"/>
    <col min="13338" max="13338" width="1.7109375" style="2" customWidth="1"/>
    <col min="13339" max="13339" width="26.7109375" style="2" customWidth="1"/>
    <col min="13340" max="13340" width="2.42578125" style="2" customWidth="1"/>
    <col min="13341" max="13568" width="11.42578125" style="2"/>
    <col min="13569" max="13569" width="3.42578125" style="2" customWidth="1"/>
    <col min="13570" max="13570" width="12.42578125" style="2" customWidth="1"/>
    <col min="13571" max="13571" width="16.5703125" style="2" customWidth="1"/>
    <col min="13572" max="13572" width="22.5703125" style="2" customWidth="1"/>
    <col min="13573" max="13573" width="8" style="2" customWidth="1"/>
    <col min="13574" max="13575" width="1.7109375" style="2" customWidth="1"/>
    <col min="13576" max="13576" width="15" style="2" customWidth="1"/>
    <col min="13577" max="13577" width="4" style="2" customWidth="1"/>
    <col min="13578" max="13578" width="13.5703125" style="2" customWidth="1"/>
    <col min="13579" max="13579" width="3.85546875" style="2" customWidth="1"/>
    <col min="13580" max="13580" width="16.140625" style="2" customWidth="1"/>
    <col min="13581" max="13581" width="1.7109375" style="2" customWidth="1"/>
    <col min="13582" max="13582" width="3.42578125" style="2" customWidth="1"/>
    <col min="13583" max="13583" width="5.7109375" style="2" customWidth="1"/>
    <col min="13584" max="13584" width="23.5703125" style="2" customWidth="1"/>
    <col min="13585" max="13585" width="22.5703125" style="2" customWidth="1"/>
    <col min="13586" max="13586" width="8" style="2" customWidth="1"/>
    <col min="13587" max="13588" width="1.7109375" style="2" customWidth="1"/>
    <col min="13589" max="13589" width="15" style="2" customWidth="1"/>
    <col min="13590" max="13590" width="4" style="2" customWidth="1"/>
    <col min="13591" max="13591" width="16.28515625" style="2" customWidth="1"/>
    <col min="13592" max="13592" width="2.5703125" style="2" customWidth="1"/>
    <col min="13593" max="13593" width="16.140625" style="2" customWidth="1"/>
    <col min="13594" max="13594" width="1.7109375" style="2" customWidth="1"/>
    <col min="13595" max="13595" width="26.7109375" style="2" customWidth="1"/>
    <col min="13596" max="13596" width="2.42578125" style="2" customWidth="1"/>
    <col min="13597" max="13824" width="11.42578125" style="2"/>
    <col min="13825" max="13825" width="3.42578125" style="2" customWidth="1"/>
    <col min="13826" max="13826" width="12.42578125" style="2" customWidth="1"/>
    <col min="13827" max="13827" width="16.5703125" style="2" customWidth="1"/>
    <col min="13828" max="13828" width="22.5703125" style="2" customWidth="1"/>
    <col min="13829" max="13829" width="8" style="2" customWidth="1"/>
    <col min="13830" max="13831" width="1.7109375" style="2" customWidth="1"/>
    <col min="13832" max="13832" width="15" style="2" customWidth="1"/>
    <col min="13833" max="13833" width="4" style="2" customWidth="1"/>
    <col min="13834" max="13834" width="13.5703125" style="2" customWidth="1"/>
    <col min="13835" max="13835" width="3.85546875" style="2" customWidth="1"/>
    <col min="13836" max="13836" width="16.140625" style="2" customWidth="1"/>
    <col min="13837" max="13837" width="1.7109375" style="2" customWidth="1"/>
    <col min="13838" max="13838" width="3.42578125" style="2" customWidth="1"/>
    <col min="13839" max="13839" width="5.7109375" style="2" customWidth="1"/>
    <col min="13840" max="13840" width="23.5703125" style="2" customWidth="1"/>
    <col min="13841" max="13841" width="22.5703125" style="2" customWidth="1"/>
    <col min="13842" max="13842" width="8" style="2" customWidth="1"/>
    <col min="13843" max="13844" width="1.7109375" style="2" customWidth="1"/>
    <col min="13845" max="13845" width="15" style="2" customWidth="1"/>
    <col min="13846" max="13846" width="4" style="2" customWidth="1"/>
    <col min="13847" max="13847" width="16.28515625" style="2" customWidth="1"/>
    <col min="13848" max="13848" width="2.5703125" style="2" customWidth="1"/>
    <col min="13849" max="13849" width="16.140625" style="2" customWidth="1"/>
    <col min="13850" max="13850" width="1.7109375" style="2" customWidth="1"/>
    <col min="13851" max="13851" width="26.7109375" style="2" customWidth="1"/>
    <col min="13852" max="13852" width="2.42578125" style="2" customWidth="1"/>
    <col min="13853" max="14080" width="11.42578125" style="2"/>
    <col min="14081" max="14081" width="3.42578125" style="2" customWidth="1"/>
    <col min="14082" max="14082" width="12.42578125" style="2" customWidth="1"/>
    <col min="14083" max="14083" width="16.5703125" style="2" customWidth="1"/>
    <col min="14084" max="14084" width="22.5703125" style="2" customWidth="1"/>
    <col min="14085" max="14085" width="8" style="2" customWidth="1"/>
    <col min="14086" max="14087" width="1.7109375" style="2" customWidth="1"/>
    <col min="14088" max="14088" width="15" style="2" customWidth="1"/>
    <col min="14089" max="14089" width="4" style="2" customWidth="1"/>
    <col min="14090" max="14090" width="13.5703125" style="2" customWidth="1"/>
    <col min="14091" max="14091" width="3.85546875" style="2" customWidth="1"/>
    <col min="14092" max="14092" width="16.140625" style="2" customWidth="1"/>
    <col min="14093" max="14093" width="1.7109375" style="2" customWidth="1"/>
    <col min="14094" max="14094" width="3.42578125" style="2" customWidth="1"/>
    <col min="14095" max="14095" width="5.7109375" style="2" customWidth="1"/>
    <col min="14096" max="14096" width="23.5703125" style="2" customWidth="1"/>
    <col min="14097" max="14097" width="22.5703125" style="2" customWidth="1"/>
    <col min="14098" max="14098" width="8" style="2" customWidth="1"/>
    <col min="14099" max="14100" width="1.7109375" style="2" customWidth="1"/>
    <col min="14101" max="14101" width="15" style="2" customWidth="1"/>
    <col min="14102" max="14102" width="4" style="2" customWidth="1"/>
    <col min="14103" max="14103" width="16.28515625" style="2" customWidth="1"/>
    <col min="14104" max="14104" width="2.5703125" style="2" customWidth="1"/>
    <col min="14105" max="14105" width="16.140625" style="2" customWidth="1"/>
    <col min="14106" max="14106" width="1.7109375" style="2" customWidth="1"/>
    <col min="14107" max="14107" width="26.7109375" style="2" customWidth="1"/>
    <col min="14108" max="14108" width="2.42578125" style="2" customWidth="1"/>
    <col min="14109" max="14336" width="11.42578125" style="2"/>
    <col min="14337" max="14337" width="3.42578125" style="2" customWidth="1"/>
    <col min="14338" max="14338" width="12.42578125" style="2" customWidth="1"/>
    <col min="14339" max="14339" width="16.5703125" style="2" customWidth="1"/>
    <col min="14340" max="14340" width="22.5703125" style="2" customWidth="1"/>
    <col min="14341" max="14341" width="8" style="2" customWidth="1"/>
    <col min="14342" max="14343" width="1.7109375" style="2" customWidth="1"/>
    <col min="14344" max="14344" width="15" style="2" customWidth="1"/>
    <col min="14345" max="14345" width="4" style="2" customWidth="1"/>
    <col min="14346" max="14346" width="13.5703125" style="2" customWidth="1"/>
    <col min="14347" max="14347" width="3.85546875" style="2" customWidth="1"/>
    <col min="14348" max="14348" width="16.140625" style="2" customWidth="1"/>
    <col min="14349" max="14349" width="1.7109375" style="2" customWidth="1"/>
    <col min="14350" max="14350" width="3.42578125" style="2" customWidth="1"/>
    <col min="14351" max="14351" width="5.7109375" style="2" customWidth="1"/>
    <col min="14352" max="14352" width="23.5703125" style="2" customWidth="1"/>
    <col min="14353" max="14353" width="22.5703125" style="2" customWidth="1"/>
    <col min="14354" max="14354" width="8" style="2" customWidth="1"/>
    <col min="14355" max="14356" width="1.7109375" style="2" customWidth="1"/>
    <col min="14357" max="14357" width="15" style="2" customWidth="1"/>
    <col min="14358" max="14358" width="4" style="2" customWidth="1"/>
    <col min="14359" max="14359" width="16.28515625" style="2" customWidth="1"/>
    <col min="14360" max="14360" width="2.5703125" style="2" customWidth="1"/>
    <col min="14361" max="14361" width="16.140625" style="2" customWidth="1"/>
    <col min="14362" max="14362" width="1.7109375" style="2" customWidth="1"/>
    <col min="14363" max="14363" width="26.7109375" style="2" customWidth="1"/>
    <col min="14364" max="14364" width="2.42578125" style="2" customWidth="1"/>
    <col min="14365" max="14592" width="11.42578125" style="2"/>
    <col min="14593" max="14593" width="3.42578125" style="2" customWidth="1"/>
    <col min="14594" max="14594" width="12.42578125" style="2" customWidth="1"/>
    <col min="14595" max="14595" width="16.5703125" style="2" customWidth="1"/>
    <col min="14596" max="14596" width="22.5703125" style="2" customWidth="1"/>
    <col min="14597" max="14597" width="8" style="2" customWidth="1"/>
    <col min="14598" max="14599" width="1.7109375" style="2" customWidth="1"/>
    <col min="14600" max="14600" width="15" style="2" customWidth="1"/>
    <col min="14601" max="14601" width="4" style="2" customWidth="1"/>
    <col min="14602" max="14602" width="13.5703125" style="2" customWidth="1"/>
    <col min="14603" max="14603" width="3.85546875" style="2" customWidth="1"/>
    <col min="14604" max="14604" width="16.140625" style="2" customWidth="1"/>
    <col min="14605" max="14605" width="1.7109375" style="2" customWidth="1"/>
    <col min="14606" max="14606" width="3.42578125" style="2" customWidth="1"/>
    <col min="14607" max="14607" width="5.7109375" style="2" customWidth="1"/>
    <col min="14608" max="14608" width="23.5703125" style="2" customWidth="1"/>
    <col min="14609" max="14609" width="22.5703125" style="2" customWidth="1"/>
    <col min="14610" max="14610" width="8" style="2" customWidth="1"/>
    <col min="14611" max="14612" width="1.7109375" style="2" customWidth="1"/>
    <col min="14613" max="14613" width="15" style="2" customWidth="1"/>
    <col min="14614" max="14614" width="4" style="2" customWidth="1"/>
    <col min="14615" max="14615" width="16.28515625" style="2" customWidth="1"/>
    <col min="14616" max="14616" width="2.5703125" style="2" customWidth="1"/>
    <col min="14617" max="14617" width="16.140625" style="2" customWidth="1"/>
    <col min="14618" max="14618" width="1.7109375" style="2" customWidth="1"/>
    <col min="14619" max="14619" width="26.7109375" style="2" customWidth="1"/>
    <col min="14620" max="14620" width="2.42578125" style="2" customWidth="1"/>
    <col min="14621" max="14848" width="11.42578125" style="2"/>
    <col min="14849" max="14849" width="3.42578125" style="2" customWidth="1"/>
    <col min="14850" max="14850" width="12.42578125" style="2" customWidth="1"/>
    <col min="14851" max="14851" width="16.5703125" style="2" customWidth="1"/>
    <col min="14852" max="14852" width="22.5703125" style="2" customWidth="1"/>
    <col min="14853" max="14853" width="8" style="2" customWidth="1"/>
    <col min="14854" max="14855" width="1.7109375" style="2" customWidth="1"/>
    <col min="14856" max="14856" width="15" style="2" customWidth="1"/>
    <col min="14857" max="14857" width="4" style="2" customWidth="1"/>
    <col min="14858" max="14858" width="13.5703125" style="2" customWidth="1"/>
    <col min="14859" max="14859" width="3.85546875" style="2" customWidth="1"/>
    <col min="14860" max="14860" width="16.140625" style="2" customWidth="1"/>
    <col min="14861" max="14861" width="1.7109375" style="2" customWidth="1"/>
    <col min="14862" max="14862" width="3.42578125" style="2" customWidth="1"/>
    <col min="14863" max="14863" width="5.7109375" style="2" customWidth="1"/>
    <col min="14864" max="14864" width="23.5703125" style="2" customWidth="1"/>
    <col min="14865" max="14865" width="22.5703125" style="2" customWidth="1"/>
    <col min="14866" max="14866" width="8" style="2" customWidth="1"/>
    <col min="14867" max="14868" width="1.7109375" style="2" customWidth="1"/>
    <col min="14869" max="14869" width="15" style="2" customWidth="1"/>
    <col min="14870" max="14870" width="4" style="2" customWidth="1"/>
    <col min="14871" max="14871" width="16.28515625" style="2" customWidth="1"/>
    <col min="14872" max="14872" width="2.5703125" style="2" customWidth="1"/>
    <col min="14873" max="14873" width="16.140625" style="2" customWidth="1"/>
    <col min="14874" max="14874" width="1.7109375" style="2" customWidth="1"/>
    <col min="14875" max="14875" width="26.7109375" style="2" customWidth="1"/>
    <col min="14876" max="14876" width="2.42578125" style="2" customWidth="1"/>
    <col min="14877" max="15104" width="11.42578125" style="2"/>
    <col min="15105" max="15105" width="3.42578125" style="2" customWidth="1"/>
    <col min="15106" max="15106" width="12.42578125" style="2" customWidth="1"/>
    <col min="15107" max="15107" width="16.5703125" style="2" customWidth="1"/>
    <col min="15108" max="15108" width="22.5703125" style="2" customWidth="1"/>
    <col min="15109" max="15109" width="8" style="2" customWidth="1"/>
    <col min="15110" max="15111" width="1.7109375" style="2" customWidth="1"/>
    <col min="15112" max="15112" width="15" style="2" customWidth="1"/>
    <col min="15113" max="15113" width="4" style="2" customWidth="1"/>
    <col min="15114" max="15114" width="13.5703125" style="2" customWidth="1"/>
    <col min="15115" max="15115" width="3.85546875" style="2" customWidth="1"/>
    <col min="15116" max="15116" width="16.140625" style="2" customWidth="1"/>
    <col min="15117" max="15117" width="1.7109375" style="2" customWidth="1"/>
    <col min="15118" max="15118" width="3.42578125" style="2" customWidth="1"/>
    <col min="15119" max="15119" width="5.7109375" style="2" customWidth="1"/>
    <col min="15120" max="15120" width="23.5703125" style="2" customWidth="1"/>
    <col min="15121" max="15121" width="22.5703125" style="2" customWidth="1"/>
    <col min="15122" max="15122" width="8" style="2" customWidth="1"/>
    <col min="15123" max="15124" width="1.7109375" style="2" customWidth="1"/>
    <col min="15125" max="15125" width="15" style="2" customWidth="1"/>
    <col min="15126" max="15126" width="4" style="2" customWidth="1"/>
    <col min="15127" max="15127" width="16.28515625" style="2" customWidth="1"/>
    <col min="15128" max="15128" width="2.5703125" style="2" customWidth="1"/>
    <col min="15129" max="15129" width="16.140625" style="2" customWidth="1"/>
    <col min="15130" max="15130" width="1.7109375" style="2" customWidth="1"/>
    <col min="15131" max="15131" width="26.7109375" style="2" customWidth="1"/>
    <col min="15132" max="15132" width="2.42578125" style="2" customWidth="1"/>
    <col min="15133" max="15360" width="11.42578125" style="2"/>
    <col min="15361" max="15361" width="3.42578125" style="2" customWidth="1"/>
    <col min="15362" max="15362" width="12.42578125" style="2" customWidth="1"/>
    <col min="15363" max="15363" width="16.5703125" style="2" customWidth="1"/>
    <col min="15364" max="15364" width="22.5703125" style="2" customWidth="1"/>
    <col min="15365" max="15365" width="8" style="2" customWidth="1"/>
    <col min="15366" max="15367" width="1.7109375" style="2" customWidth="1"/>
    <col min="15368" max="15368" width="15" style="2" customWidth="1"/>
    <col min="15369" max="15369" width="4" style="2" customWidth="1"/>
    <col min="15370" max="15370" width="13.5703125" style="2" customWidth="1"/>
    <col min="15371" max="15371" width="3.85546875" style="2" customWidth="1"/>
    <col min="15372" max="15372" width="16.140625" style="2" customWidth="1"/>
    <col min="15373" max="15373" width="1.7109375" style="2" customWidth="1"/>
    <col min="15374" max="15374" width="3.42578125" style="2" customWidth="1"/>
    <col min="15375" max="15375" width="5.7109375" style="2" customWidth="1"/>
    <col min="15376" max="15376" width="23.5703125" style="2" customWidth="1"/>
    <col min="15377" max="15377" width="22.5703125" style="2" customWidth="1"/>
    <col min="15378" max="15378" width="8" style="2" customWidth="1"/>
    <col min="15379" max="15380" width="1.7109375" style="2" customWidth="1"/>
    <col min="15381" max="15381" width="15" style="2" customWidth="1"/>
    <col min="15382" max="15382" width="4" style="2" customWidth="1"/>
    <col min="15383" max="15383" width="16.28515625" style="2" customWidth="1"/>
    <col min="15384" max="15384" width="2.5703125" style="2" customWidth="1"/>
    <col min="15385" max="15385" width="16.140625" style="2" customWidth="1"/>
    <col min="15386" max="15386" width="1.7109375" style="2" customWidth="1"/>
    <col min="15387" max="15387" width="26.7109375" style="2" customWidth="1"/>
    <col min="15388" max="15388" width="2.42578125" style="2" customWidth="1"/>
    <col min="15389" max="15616" width="11.42578125" style="2"/>
    <col min="15617" max="15617" width="3.42578125" style="2" customWidth="1"/>
    <col min="15618" max="15618" width="12.42578125" style="2" customWidth="1"/>
    <col min="15619" max="15619" width="16.5703125" style="2" customWidth="1"/>
    <col min="15620" max="15620" width="22.5703125" style="2" customWidth="1"/>
    <col min="15621" max="15621" width="8" style="2" customWidth="1"/>
    <col min="15622" max="15623" width="1.7109375" style="2" customWidth="1"/>
    <col min="15624" max="15624" width="15" style="2" customWidth="1"/>
    <col min="15625" max="15625" width="4" style="2" customWidth="1"/>
    <col min="15626" max="15626" width="13.5703125" style="2" customWidth="1"/>
    <col min="15627" max="15627" width="3.85546875" style="2" customWidth="1"/>
    <col min="15628" max="15628" width="16.140625" style="2" customWidth="1"/>
    <col min="15629" max="15629" width="1.7109375" style="2" customWidth="1"/>
    <col min="15630" max="15630" width="3.42578125" style="2" customWidth="1"/>
    <col min="15631" max="15631" width="5.7109375" style="2" customWidth="1"/>
    <col min="15632" max="15632" width="23.5703125" style="2" customWidth="1"/>
    <col min="15633" max="15633" width="22.5703125" style="2" customWidth="1"/>
    <col min="15634" max="15634" width="8" style="2" customWidth="1"/>
    <col min="15635" max="15636" width="1.7109375" style="2" customWidth="1"/>
    <col min="15637" max="15637" width="15" style="2" customWidth="1"/>
    <col min="15638" max="15638" width="4" style="2" customWidth="1"/>
    <col min="15639" max="15639" width="16.28515625" style="2" customWidth="1"/>
    <col min="15640" max="15640" width="2.5703125" style="2" customWidth="1"/>
    <col min="15641" max="15641" width="16.140625" style="2" customWidth="1"/>
    <col min="15642" max="15642" width="1.7109375" style="2" customWidth="1"/>
    <col min="15643" max="15643" width="26.7109375" style="2" customWidth="1"/>
    <col min="15644" max="15644" width="2.42578125" style="2" customWidth="1"/>
    <col min="15645" max="15872" width="11.42578125" style="2"/>
    <col min="15873" max="15873" width="3.42578125" style="2" customWidth="1"/>
    <col min="15874" max="15874" width="12.42578125" style="2" customWidth="1"/>
    <col min="15875" max="15875" width="16.5703125" style="2" customWidth="1"/>
    <col min="15876" max="15876" width="22.5703125" style="2" customWidth="1"/>
    <col min="15877" max="15877" width="8" style="2" customWidth="1"/>
    <col min="15878" max="15879" width="1.7109375" style="2" customWidth="1"/>
    <col min="15880" max="15880" width="15" style="2" customWidth="1"/>
    <col min="15881" max="15881" width="4" style="2" customWidth="1"/>
    <col min="15882" max="15882" width="13.5703125" style="2" customWidth="1"/>
    <col min="15883" max="15883" width="3.85546875" style="2" customWidth="1"/>
    <col min="15884" max="15884" width="16.140625" style="2" customWidth="1"/>
    <col min="15885" max="15885" width="1.7109375" style="2" customWidth="1"/>
    <col min="15886" max="15886" width="3.42578125" style="2" customWidth="1"/>
    <col min="15887" max="15887" width="5.7109375" style="2" customWidth="1"/>
    <col min="15888" max="15888" width="23.5703125" style="2" customWidth="1"/>
    <col min="15889" max="15889" width="22.5703125" style="2" customWidth="1"/>
    <col min="15890" max="15890" width="8" style="2" customWidth="1"/>
    <col min="15891" max="15892" width="1.7109375" style="2" customWidth="1"/>
    <col min="15893" max="15893" width="15" style="2" customWidth="1"/>
    <col min="15894" max="15894" width="4" style="2" customWidth="1"/>
    <col min="15895" max="15895" width="16.28515625" style="2" customWidth="1"/>
    <col min="15896" max="15896" width="2.5703125" style="2" customWidth="1"/>
    <col min="15897" max="15897" width="16.140625" style="2" customWidth="1"/>
    <col min="15898" max="15898" width="1.7109375" style="2" customWidth="1"/>
    <col min="15899" max="15899" width="26.7109375" style="2" customWidth="1"/>
    <col min="15900" max="15900" width="2.42578125" style="2" customWidth="1"/>
    <col min="15901" max="16128" width="11.42578125" style="2"/>
    <col min="16129" max="16129" width="3.42578125" style="2" customWidth="1"/>
    <col min="16130" max="16130" width="12.42578125" style="2" customWidth="1"/>
    <col min="16131" max="16131" width="16.5703125" style="2" customWidth="1"/>
    <col min="16132" max="16132" width="22.5703125" style="2" customWidth="1"/>
    <col min="16133" max="16133" width="8" style="2" customWidth="1"/>
    <col min="16134" max="16135" width="1.7109375" style="2" customWidth="1"/>
    <col min="16136" max="16136" width="15" style="2" customWidth="1"/>
    <col min="16137" max="16137" width="4" style="2" customWidth="1"/>
    <col min="16138" max="16138" width="13.5703125" style="2" customWidth="1"/>
    <col min="16139" max="16139" width="3.85546875" style="2" customWidth="1"/>
    <col min="16140" max="16140" width="16.140625" style="2" customWidth="1"/>
    <col min="16141" max="16141" width="1.7109375" style="2" customWidth="1"/>
    <col min="16142" max="16142" width="3.42578125" style="2" customWidth="1"/>
    <col min="16143" max="16143" width="5.7109375" style="2" customWidth="1"/>
    <col min="16144" max="16144" width="23.5703125" style="2" customWidth="1"/>
    <col min="16145" max="16145" width="22.5703125" style="2" customWidth="1"/>
    <col min="16146" max="16146" width="8" style="2" customWidth="1"/>
    <col min="16147" max="16148" width="1.7109375" style="2" customWidth="1"/>
    <col min="16149" max="16149" width="15" style="2" customWidth="1"/>
    <col min="16150" max="16150" width="4" style="2" customWidth="1"/>
    <col min="16151" max="16151" width="16.28515625" style="2" customWidth="1"/>
    <col min="16152" max="16152" width="2.5703125" style="2" customWidth="1"/>
    <col min="16153" max="16153" width="16.140625" style="2" customWidth="1"/>
    <col min="16154" max="16154" width="1.7109375" style="2" customWidth="1"/>
    <col min="16155" max="16155" width="26.7109375" style="2" customWidth="1"/>
    <col min="16156" max="16156" width="2.42578125" style="2" customWidth="1"/>
    <col min="16157" max="16384" width="11.42578125" style="2"/>
  </cols>
  <sheetData>
    <row r="1" spans="1:26" ht="24.95" customHeight="1" x14ac:dyDescent="0.4">
      <c r="A1" s="1" t="s">
        <v>0</v>
      </c>
      <c r="B1" s="1"/>
      <c r="C1" s="1"/>
      <c r="E1" s="3"/>
      <c r="F1" s="3"/>
      <c r="G1" s="4"/>
      <c r="H1" s="3"/>
      <c r="I1" s="4"/>
      <c r="J1" s="3"/>
      <c r="K1" s="3"/>
      <c r="L1" s="5"/>
      <c r="M1" s="5"/>
      <c r="N1" s="1" t="s">
        <v>0</v>
      </c>
      <c r="O1" s="1"/>
      <c r="P1" s="1"/>
      <c r="R1" s="3"/>
      <c r="S1" s="3"/>
      <c r="T1" s="4"/>
      <c r="U1" s="3"/>
      <c r="V1" s="4"/>
      <c r="W1" s="3"/>
      <c r="X1" s="3"/>
      <c r="Y1" s="5"/>
      <c r="Z1" s="5"/>
    </row>
    <row r="2" spans="1:26" s="5" customFormat="1" ht="24.95" customHeight="1" x14ac:dyDescent="0.25">
      <c r="A2" s="6" t="s">
        <v>1</v>
      </c>
      <c r="B2" s="6"/>
      <c r="C2" s="6"/>
      <c r="D2" s="158"/>
      <c r="E2" s="158"/>
      <c r="F2" s="7"/>
      <c r="G2" s="8"/>
      <c r="H2" s="9" t="s">
        <v>2</v>
      </c>
      <c r="I2" s="8"/>
      <c r="J2" s="10"/>
      <c r="K2" s="11"/>
      <c r="L2" s="12" t="s">
        <v>3</v>
      </c>
      <c r="N2" s="6" t="s">
        <v>1</v>
      </c>
      <c r="O2" s="6"/>
      <c r="P2" s="6"/>
      <c r="Q2" s="158"/>
      <c r="R2" s="158"/>
      <c r="S2" s="7"/>
      <c r="T2" s="8"/>
      <c r="U2" s="9" t="s">
        <v>2</v>
      </c>
      <c r="V2" s="8"/>
      <c r="W2" s="17"/>
      <c r="X2" s="11"/>
      <c r="Y2" s="12" t="s">
        <v>3</v>
      </c>
    </row>
    <row r="3" spans="1:26" s="5" customFormat="1" ht="24.75" customHeight="1" x14ac:dyDescent="0.25">
      <c r="A3" s="6" t="s">
        <v>5</v>
      </c>
      <c r="C3" s="6"/>
      <c r="D3" s="13"/>
      <c r="E3" s="13"/>
      <c r="F3" s="7"/>
      <c r="G3" s="8"/>
      <c r="H3" s="14" t="s">
        <v>4</v>
      </c>
      <c r="I3" s="8"/>
      <c r="J3" s="158"/>
      <c r="K3" s="158"/>
      <c r="L3" s="158"/>
      <c r="N3" s="6" t="s">
        <v>5</v>
      </c>
      <c r="P3" s="6"/>
      <c r="Q3" s="13"/>
      <c r="R3" s="13"/>
      <c r="S3" s="7"/>
      <c r="T3" s="8"/>
      <c r="U3" s="14" t="s">
        <v>4</v>
      </c>
      <c r="V3" s="8"/>
      <c r="W3" s="158"/>
      <c r="X3" s="158"/>
      <c r="Y3" s="158"/>
    </row>
    <row r="4" spans="1:26" s="5" customFormat="1" ht="24.95" customHeight="1" x14ac:dyDescent="0.25">
      <c r="A4" s="6" t="s">
        <v>7</v>
      </c>
      <c r="C4" s="6"/>
      <c r="D4" s="13"/>
      <c r="E4" s="13"/>
      <c r="F4" s="7"/>
      <c r="G4" s="8"/>
      <c r="H4" s="14" t="s">
        <v>6</v>
      </c>
      <c r="I4" s="8"/>
      <c r="J4" s="159"/>
      <c r="K4" s="159"/>
      <c r="L4" s="159"/>
      <c r="N4" s="6" t="s">
        <v>7</v>
      </c>
      <c r="P4" s="6"/>
      <c r="Q4" s="13"/>
      <c r="R4" s="13"/>
      <c r="S4" s="7"/>
      <c r="T4" s="8"/>
      <c r="U4" s="14" t="s">
        <v>6</v>
      </c>
      <c r="V4" s="8"/>
      <c r="W4" s="159"/>
      <c r="X4" s="159"/>
      <c r="Y4" s="159"/>
    </row>
    <row r="5" spans="1:26" s="5" customFormat="1" ht="24.95" customHeight="1" x14ac:dyDescent="0.25">
      <c r="A5" s="6" t="s">
        <v>9</v>
      </c>
      <c r="C5" s="6"/>
      <c r="D5" s="13"/>
      <c r="E5" s="13"/>
      <c r="F5" s="7"/>
      <c r="G5" s="8"/>
      <c r="H5" s="14" t="s">
        <v>8</v>
      </c>
      <c r="I5" s="8"/>
      <c r="J5" s="159"/>
      <c r="K5" s="159"/>
      <c r="L5" s="159"/>
      <c r="N5" s="6" t="s">
        <v>9</v>
      </c>
      <c r="P5" s="6"/>
      <c r="Q5" s="13"/>
      <c r="R5" s="13"/>
      <c r="S5" s="7"/>
      <c r="T5" s="8"/>
      <c r="U5" s="14" t="s">
        <v>8</v>
      </c>
      <c r="V5" s="8"/>
      <c r="W5" s="159"/>
      <c r="X5" s="159"/>
      <c r="Y5" s="159"/>
    </row>
    <row r="6" spans="1:26" s="5" customFormat="1" ht="24.95" customHeight="1" x14ac:dyDescent="0.25">
      <c r="A6" s="6" t="s">
        <v>11</v>
      </c>
      <c r="C6" s="6"/>
      <c r="D6" s="13"/>
      <c r="E6" s="13"/>
      <c r="F6" s="7"/>
      <c r="G6" s="8"/>
      <c r="H6" s="14" t="s">
        <v>10</v>
      </c>
      <c r="I6" s="15"/>
      <c r="J6" s="16"/>
      <c r="K6" s="159"/>
      <c r="L6" s="159"/>
      <c r="N6" s="6" t="s">
        <v>11</v>
      </c>
      <c r="P6" s="6"/>
      <c r="Q6" s="13"/>
      <c r="R6" s="13"/>
      <c r="S6" s="7"/>
      <c r="T6" s="8"/>
      <c r="U6" s="14" t="s">
        <v>125</v>
      </c>
      <c r="V6" s="15"/>
      <c r="W6" s="16"/>
      <c r="X6" s="159"/>
      <c r="Y6" s="159"/>
    </row>
    <row r="7" spans="1:26" s="5" customFormat="1" ht="24.95" customHeight="1" x14ac:dyDescent="0.25">
      <c r="A7" s="6" t="s">
        <v>13</v>
      </c>
      <c r="C7" s="6"/>
      <c r="D7" s="13"/>
      <c r="E7" s="13"/>
      <c r="F7" s="7"/>
      <c r="G7" s="15"/>
      <c r="H7" s="14" t="s">
        <v>12</v>
      </c>
      <c r="I7" s="8"/>
      <c r="J7" s="159"/>
      <c r="K7" s="159"/>
      <c r="L7" s="159"/>
      <c r="N7" s="6" t="s">
        <v>126</v>
      </c>
      <c r="P7" s="6"/>
      <c r="Q7" s="13"/>
      <c r="R7" s="13"/>
      <c r="S7" s="7"/>
      <c r="T7" s="15"/>
      <c r="U7" s="14" t="s">
        <v>12</v>
      </c>
      <c r="V7" s="8"/>
      <c r="W7" s="159"/>
      <c r="X7" s="159"/>
      <c r="Y7" s="159"/>
    </row>
    <row r="8" spans="1:26" s="5" customFormat="1" ht="24.95" customHeight="1" x14ac:dyDescent="0.25">
      <c r="A8" s="6" t="s">
        <v>15</v>
      </c>
      <c r="C8" s="6"/>
      <c r="D8" s="159"/>
      <c r="E8" s="159"/>
      <c r="F8" s="7"/>
      <c r="G8" s="8"/>
      <c r="H8" s="14" t="s">
        <v>14</v>
      </c>
      <c r="I8" s="8"/>
      <c r="J8" s="16"/>
      <c r="K8" s="160"/>
      <c r="L8" s="160"/>
      <c r="N8" s="6" t="s">
        <v>15</v>
      </c>
      <c r="P8" s="6"/>
      <c r="Q8" s="159"/>
      <c r="R8" s="159"/>
      <c r="S8" s="7"/>
      <c r="T8" s="8"/>
      <c r="U8" s="14" t="s">
        <v>14</v>
      </c>
      <c r="V8" s="8"/>
      <c r="W8" s="16"/>
      <c r="X8" s="160"/>
      <c r="Y8" s="160"/>
    </row>
    <row r="9" spans="1:26" s="5" customFormat="1" ht="24.95" customHeight="1" x14ac:dyDescent="0.2">
      <c r="A9" s="161"/>
      <c r="B9" s="161"/>
      <c r="C9" s="161"/>
      <c r="D9" s="161"/>
      <c r="E9" s="161"/>
      <c r="F9" s="7"/>
      <c r="G9" s="8"/>
      <c r="H9" s="161"/>
      <c r="I9" s="161"/>
      <c r="J9" s="161"/>
      <c r="K9" s="161"/>
      <c r="L9" s="161"/>
      <c r="N9" s="161"/>
      <c r="O9" s="161"/>
      <c r="P9" s="161"/>
      <c r="Q9" s="161"/>
      <c r="R9" s="161"/>
      <c r="S9" s="7"/>
      <c r="T9" s="8"/>
      <c r="U9" s="161"/>
      <c r="V9" s="161"/>
      <c r="W9" s="161"/>
      <c r="X9" s="161"/>
      <c r="Y9" s="161"/>
    </row>
    <row r="10" spans="1:26" s="5" customFormat="1" ht="24.95" customHeight="1" x14ac:dyDescent="0.2">
      <c r="A10" s="161"/>
      <c r="B10" s="161"/>
      <c r="C10" s="161"/>
      <c r="D10" s="161"/>
      <c r="E10" s="161"/>
      <c r="F10" s="7"/>
      <c r="G10" s="8"/>
      <c r="H10" s="161"/>
      <c r="I10" s="161"/>
      <c r="J10" s="161"/>
      <c r="K10" s="161"/>
      <c r="L10" s="161"/>
      <c r="N10" s="161"/>
      <c r="O10" s="161"/>
      <c r="P10" s="161"/>
      <c r="Q10" s="161"/>
      <c r="R10" s="161"/>
      <c r="S10" s="7"/>
      <c r="T10" s="8"/>
      <c r="U10" s="161"/>
      <c r="V10" s="161"/>
      <c r="W10" s="161"/>
      <c r="X10" s="161"/>
      <c r="Y10" s="161"/>
    </row>
    <row r="11" spans="1:26" ht="6.75" customHeight="1" thickBot="1" x14ac:dyDescent="0.25">
      <c r="L11" s="5"/>
      <c r="M11" s="5"/>
      <c r="Y11" s="5"/>
      <c r="Z11" s="5"/>
    </row>
    <row r="12" spans="1:26" s="5" customFormat="1" ht="24.75" customHeight="1" thickBot="1" x14ac:dyDescent="0.3">
      <c r="A12" s="20" t="s">
        <v>16</v>
      </c>
      <c r="B12" s="21"/>
      <c r="C12" s="20"/>
      <c r="D12" s="164" t="s">
        <v>17</v>
      </c>
      <c r="E12" s="164"/>
      <c r="F12" s="165" t="s">
        <v>18</v>
      </c>
      <c r="G12" s="165"/>
      <c r="H12" s="165"/>
      <c r="I12" s="165"/>
      <c r="J12" s="162" t="s">
        <v>122</v>
      </c>
      <c r="K12" s="162"/>
      <c r="L12" s="162"/>
      <c r="M12" s="163"/>
      <c r="N12" s="22" t="s">
        <v>19</v>
      </c>
      <c r="O12" s="22"/>
      <c r="P12" s="22"/>
      <c r="Q12" s="164" t="s">
        <v>17</v>
      </c>
      <c r="R12" s="164"/>
      <c r="S12" s="165" t="s">
        <v>18</v>
      </c>
      <c r="T12" s="165"/>
      <c r="U12" s="165"/>
      <c r="V12" s="165"/>
      <c r="W12" s="162" t="s">
        <v>122</v>
      </c>
      <c r="X12" s="162"/>
      <c r="Y12" s="162"/>
      <c r="Z12" s="163"/>
    </row>
    <row r="13" spans="1:26" s="29" customFormat="1" ht="36" customHeight="1" x14ac:dyDescent="0.25">
      <c r="A13" s="23"/>
      <c r="B13" s="166" t="s">
        <v>20</v>
      </c>
      <c r="C13" s="167"/>
      <c r="D13" s="167"/>
      <c r="E13" s="24" t="s">
        <v>21</v>
      </c>
      <c r="F13" s="24"/>
      <c r="G13" s="25"/>
      <c r="H13" s="25" t="s">
        <v>22</v>
      </c>
      <c r="I13" s="25"/>
      <c r="J13" s="26" t="s">
        <v>23</v>
      </c>
      <c r="K13" s="25"/>
      <c r="L13" s="27" t="s">
        <v>24</v>
      </c>
      <c r="M13" s="28"/>
      <c r="N13" s="23"/>
      <c r="O13" s="166" t="s">
        <v>20</v>
      </c>
      <c r="P13" s="167"/>
      <c r="Q13" s="167"/>
      <c r="R13" s="24" t="s">
        <v>21</v>
      </c>
      <c r="S13" s="24"/>
      <c r="T13" s="25"/>
      <c r="U13" s="25" t="s">
        <v>22</v>
      </c>
      <c r="V13" s="25"/>
      <c r="W13" s="26" t="s">
        <v>23</v>
      </c>
      <c r="X13" s="25"/>
      <c r="Y13" s="27" t="s">
        <v>24</v>
      </c>
      <c r="Z13" s="28"/>
    </row>
    <row r="14" spans="1:26" s="5" customFormat="1" ht="24.95" customHeight="1" x14ac:dyDescent="0.25">
      <c r="A14" s="30"/>
      <c r="B14" s="168" t="s">
        <v>25</v>
      </c>
      <c r="C14" s="168"/>
      <c r="D14" s="168"/>
      <c r="E14" s="31" t="s">
        <v>26</v>
      </c>
      <c r="F14" s="32"/>
      <c r="G14" s="33"/>
      <c r="H14" s="34">
        <v>5</v>
      </c>
      <c r="I14" s="33"/>
      <c r="J14" s="35"/>
      <c r="K14" s="36"/>
      <c r="L14" s="37">
        <f>H14*J$14</f>
        <v>0</v>
      </c>
      <c r="M14" s="38"/>
      <c r="N14" s="30"/>
      <c r="O14" s="168" t="s">
        <v>25</v>
      </c>
      <c r="P14" s="168"/>
      <c r="Q14" s="168"/>
      <c r="R14" s="31" t="s">
        <v>26</v>
      </c>
      <c r="S14" s="32"/>
      <c r="T14" s="33"/>
      <c r="U14" s="34">
        <v>5</v>
      </c>
      <c r="V14" s="33"/>
      <c r="W14" s="35"/>
      <c r="X14" s="36"/>
      <c r="Y14" s="37">
        <f>U14*W$14</f>
        <v>0</v>
      </c>
      <c r="Z14" s="38"/>
    </row>
    <row r="15" spans="1:26" s="5" customFormat="1" ht="20.100000000000001" customHeight="1" x14ac:dyDescent="0.25">
      <c r="A15" s="39" t="str">
        <f>IF(H15&gt;20,"X","")</f>
        <v/>
      </c>
      <c r="B15" s="169" t="s">
        <v>27</v>
      </c>
      <c r="C15" s="169"/>
      <c r="D15" s="169"/>
      <c r="E15" s="31" t="s">
        <v>26</v>
      </c>
      <c r="F15" s="32"/>
      <c r="G15" s="33"/>
      <c r="H15" s="40">
        <v>0</v>
      </c>
      <c r="I15" s="41"/>
      <c r="J15" s="42"/>
      <c r="K15" s="43" t="str">
        <f>IF((J15)&gt;($J$14),"X"," ")</f>
        <v xml:space="preserve"> </v>
      </c>
      <c r="L15" s="44">
        <f>H15*J15</f>
        <v>0</v>
      </c>
      <c r="M15" s="38"/>
      <c r="N15" s="39" t="str">
        <f>IF(U15&gt;20,"X","")</f>
        <v/>
      </c>
      <c r="O15" s="169" t="s">
        <v>27</v>
      </c>
      <c r="P15" s="169"/>
      <c r="Q15" s="169"/>
      <c r="R15" s="31" t="s">
        <v>26</v>
      </c>
      <c r="S15" s="32"/>
      <c r="T15" s="33"/>
      <c r="U15" s="40">
        <v>0</v>
      </c>
      <c r="V15" s="41"/>
      <c r="W15" s="42"/>
      <c r="X15" s="43" t="str">
        <f>IF((W15)&gt;($J$14),"X"," ")</f>
        <v xml:space="preserve"> </v>
      </c>
      <c r="Y15" s="44">
        <f>U15*W15</f>
        <v>0</v>
      </c>
      <c r="Z15" s="38"/>
    </row>
    <row r="16" spans="1:26" s="5" customFormat="1" ht="20.100000000000001" customHeight="1" x14ac:dyDescent="0.25">
      <c r="A16" s="39" t="str">
        <f>IF(H16&gt;5,"X","")</f>
        <v/>
      </c>
      <c r="B16" s="169" t="s">
        <v>28</v>
      </c>
      <c r="C16" s="169"/>
      <c r="D16" s="169"/>
      <c r="E16" s="31" t="s">
        <v>26</v>
      </c>
      <c r="F16" s="32"/>
      <c r="G16" s="33"/>
      <c r="H16" s="40">
        <v>0</v>
      </c>
      <c r="I16" s="41"/>
      <c r="J16" s="42"/>
      <c r="K16" s="43" t="str">
        <f t="shared" ref="K16:K23" si="0">IF((J16)&gt;($J$14),"X"," ")</f>
        <v xml:space="preserve"> </v>
      </c>
      <c r="L16" s="44">
        <f>H16*J16</f>
        <v>0</v>
      </c>
      <c r="M16" s="38"/>
      <c r="N16" s="39" t="str">
        <f>IF(U16&gt;5,"X","")</f>
        <v/>
      </c>
      <c r="O16" s="169" t="s">
        <v>28</v>
      </c>
      <c r="P16" s="169"/>
      <c r="Q16" s="169"/>
      <c r="R16" s="31" t="s">
        <v>26</v>
      </c>
      <c r="S16" s="32"/>
      <c r="T16" s="33"/>
      <c r="U16" s="40">
        <v>0</v>
      </c>
      <c r="V16" s="41"/>
      <c r="W16" s="42"/>
      <c r="X16" s="43" t="str">
        <f t="shared" ref="X16:X23" si="1">IF((W16)&gt;($J$14),"X"," ")</f>
        <v xml:space="preserve"> </v>
      </c>
      <c r="Y16" s="44">
        <f>U16*W16</f>
        <v>0</v>
      </c>
      <c r="Z16" s="38"/>
    </row>
    <row r="17" spans="1:26" s="5" customFormat="1" ht="20.100000000000001" customHeight="1" x14ac:dyDescent="0.25">
      <c r="A17" s="39" t="str">
        <f>IF(H17&gt;10,"X","")</f>
        <v/>
      </c>
      <c r="B17" s="169" t="s">
        <v>29</v>
      </c>
      <c r="C17" s="169"/>
      <c r="D17" s="169"/>
      <c r="E17" s="31" t="s">
        <v>26</v>
      </c>
      <c r="F17" s="32"/>
      <c r="G17" s="33"/>
      <c r="H17" s="40">
        <v>0</v>
      </c>
      <c r="I17" s="41"/>
      <c r="J17" s="42"/>
      <c r="K17" s="43" t="str">
        <f t="shared" si="0"/>
        <v xml:space="preserve"> </v>
      </c>
      <c r="L17" s="44">
        <f>H17*J17</f>
        <v>0</v>
      </c>
      <c r="M17" s="38"/>
      <c r="N17" s="39" t="str">
        <f>IF(U17&gt;10,"X","")</f>
        <v/>
      </c>
      <c r="O17" s="169" t="s">
        <v>29</v>
      </c>
      <c r="P17" s="169"/>
      <c r="Q17" s="169"/>
      <c r="R17" s="31" t="s">
        <v>26</v>
      </c>
      <c r="S17" s="32"/>
      <c r="T17" s="33"/>
      <c r="U17" s="40">
        <v>0</v>
      </c>
      <c r="V17" s="41"/>
      <c r="W17" s="42"/>
      <c r="X17" s="43" t="str">
        <f t="shared" si="1"/>
        <v xml:space="preserve"> </v>
      </c>
      <c r="Y17" s="44">
        <f>U17*W17</f>
        <v>0</v>
      </c>
      <c r="Z17" s="38"/>
    </row>
    <row r="18" spans="1:26" s="5" customFormat="1" ht="20.100000000000001" customHeight="1" x14ac:dyDescent="0.2">
      <c r="A18" s="39" t="str">
        <f>IF(H18&gt;5,"X","")</f>
        <v/>
      </c>
      <c r="B18" s="169" t="s">
        <v>124</v>
      </c>
      <c r="C18" s="169"/>
      <c r="D18" s="169"/>
      <c r="E18" s="31" t="s">
        <v>26</v>
      </c>
      <c r="F18" s="32"/>
      <c r="G18" s="33"/>
      <c r="H18" s="40">
        <v>0</v>
      </c>
      <c r="I18" s="41"/>
      <c r="J18" s="42"/>
      <c r="K18" s="43" t="str">
        <f t="shared" si="0"/>
        <v xml:space="preserve"> </v>
      </c>
      <c r="L18" s="44">
        <f>H18*J18</f>
        <v>0</v>
      </c>
      <c r="M18" s="46"/>
      <c r="N18" s="39" t="str">
        <f>IF(U18&gt;5,"X","")</f>
        <v/>
      </c>
      <c r="O18" s="169" t="s">
        <v>124</v>
      </c>
      <c r="P18" s="169"/>
      <c r="Q18" s="169"/>
      <c r="R18" s="31" t="s">
        <v>26</v>
      </c>
      <c r="S18" s="32"/>
      <c r="T18" s="33"/>
      <c r="U18" s="40">
        <v>0</v>
      </c>
      <c r="V18" s="41"/>
      <c r="W18" s="42"/>
      <c r="X18" s="43" t="str">
        <f t="shared" si="1"/>
        <v xml:space="preserve"> </v>
      </c>
      <c r="Y18" s="44">
        <f>U18*W18</f>
        <v>0</v>
      </c>
      <c r="Z18" s="46"/>
    </row>
    <row r="19" spans="1:26" s="5" customFormat="1" ht="24.95" customHeight="1" x14ac:dyDescent="0.2">
      <c r="A19" s="30"/>
      <c r="B19" s="168" t="s">
        <v>30</v>
      </c>
      <c r="C19" s="168"/>
      <c r="D19" s="168"/>
      <c r="E19" s="31" t="s">
        <v>26</v>
      </c>
      <c r="F19" s="32"/>
      <c r="G19" s="47"/>
      <c r="H19" s="48">
        <f>IF(J19&gt;0,L19/J19,0)</f>
        <v>0</v>
      </c>
      <c r="I19" s="33"/>
      <c r="J19" s="49">
        <f>J14</f>
        <v>0</v>
      </c>
      <c r="K19" s="50" t="str">
        <f t="shared" si="0"/>
        <v xml:space="preserve"> </v>
      </c>
      <c r="L19" s="37">
        <f>SUM(L15:L18)</f>
        <v>0</v>
      </c>
      <c r="M19" s="46"/>
      <c r="N19" s="30"/>
      <c r="O19" s="168" t="s">
        <v>30</v>
      </c>
      <c r="P19" s="168"/>
      <c r="Q19" s="168"/>
      <c r="R19" s="31" t="s">
        <v>26</v>
      </c>
      <c r="S19" s="32"/>
      <c r="T19" s="47"/>
      <c r="U19" s="48">
        <f>IF(W19&gt;0,Y19/W19,0)</f>
        <v>0</v>
      </c>
      <c r="V19" s="33"/>
      <c r="W19" s="49">
        <f>W14</f>
        <v>0</v>
      </c>
      <c r="X19" s="50" t="str">
        <f t="shared" si="1"/>
        <v xml:space="preserve"> </v>
      </c>
      <c r="Y19" s="37">
        <f>SUM(Y15:Y18)</f>
        <v>0</v>
      </c>
      <c r="Z19" s="46"/>
    </row>
    <row r="20" spans="1:26" s="5" customFormat="1" ht="24.95" customHeight="1" x14ac:dyDescent="0.2">
      <c r="A20" s="30"/>
      <c r="B20" s="170" t="s">
        <v>31</v>
      </c>
      <c r="C20" s="170"/>
      <c r="D20" s="170"/>
      <c r="E20" s="51" t="s">
        <v>26</v>
      </c>
      <c r="F20" s="32"/>
      <c r="G20" s="47"/>
      <c r="H20" s="48">
        <v>10</v>
      </c>
      <c r="I20" s="33"/>
      <c r="J20" s="35"/>
      <c r="K20" s="50" t="str">
        <f t="shared" si="0"/>
        <v xml:space="preserve"> </v>
      </c>
      <c r="L20" s="37">
        <f>H20*J20</f>
        <v>0</v>
      </c>
      <c r="M20" s="46"/>
      <c r="N20" s="30"/>
      <c r="O20" s="170" t="s">
        <v>31</v>
      </c>
      <c r="P20" s="170"/>
      <c r="Q20" s="170"/>
      <c r="R20" s="51" t="s">
        <v>26</v>
      </c>
      <c r="S20" s="32"/>
      <c r="T20" s="47"/>
      <c r="U20" s="48">
        <v>10</v>
      </c>
      <c r="V20" s="33"/>
      <c r="W20" s="35"/>
      <c r="X20" s="50" t="str">
        <f t="shared" si="1"/>
        <v xml:space="preserve"> </v>
      </c>
      <c r="Y20" s="37">
        <f>U20*W20</f>
        <v>0</v>
      </c>
      <c r="Z20" s="46"/>
    </row>
    <row r="21" spans="1:26" s="5" customFormat="1" ht="20.100000000000001" customHeight="1" x14ac:dyDescent="0.25">
      <c r="A21" s="52" t="str">
        <f>IF(H21&gt;10,"X","")</f>
        <v/>
      </c>
      <c r="B21" s="171" t="s">
        <v>32</v>
      </c>
      <c r="C21" s="171"/>
      <c r="D21" s="171"/>
      <c r="E21" s="51" t="s">
        <v>26</v>
      </c>
      <c r="F21" s="32"/>
      <c r="G21" s="47"/>
      <c r="H21" s="40">
        <v>0</v>
      </c>
      <c r="I21" s="41"/>
      <c r="J21" s="42"/>
      <c r="K21" s="43" t="str">
        <f t="shared" si="0"/>
        <v xml:space="preserve"> </v>
      </c>
      <c r="L21" s="44">
        <f>H21*J21</f>
        <v>0</v>
      </c>
      <c r="M21" s="38"/>
      <c r="N21" s="52" t="str">
        <f>IF(U21&gt;10,"X","")</f>
        <v/>
      </c>
      <c r="O21" s="171" t="s">
        <v>32</v>
      </c>
      <c r="P21" s="171"/>
      <c r="Q21" s="171"/>
      <c r="R21" s="51" t="s">
        <v>26</v>
      </c>
      <c r="S21" s="32"/>
      <c r="T21" s="47"/>
      <c r="U21" s="40">
        <v>0</v>
      </c>
      <c r="V21" s="41"/>
      <c r="W21" s="42"/>
      <c r="X21" s="43" t="str">
        <f t="shared" si="1"/>
        <v xml:space="preserve"> </v>
      </c>
      <c r="Y21" s="44">
        <f>U21*W21</f>
        <v>0</v>
      </c>
      <c r="Z21" s="38"/>
    </row>
    <row r="22" spans="1:26" s="5" customFormat="1" ht="20.100000000000001" customHeight="1" x14ac:dyDescent="0.2">
      <c r="A22" s="52" t="str">
        <f>IF(H22&gt;10,"X","")</f>
        <v/>
      </c>
      <c r="B22" s="171" t="s">
        <v>33</v>
      </c>
      <c r="C22" s="171"/>
      <c r="D22" s="171"/>
      <c r="E22" s="51" t="s">
        <v>26</v>
      </c>
      <c r="F22" s="32"/>
      <c r="G22" s="47"/>
      <c r="H22" s="40">
        <v>0</v>
      </c>
      <c r="I22" s="41"/>
      <c r="J22" s="42"/>
      <c r="K22" s="43" t="str">
        <f t="shared" si="0"/>
        <v xml:space="preserve"> </v>
      </c>
      <c r="L22" s="44">
        <f>H22*J22</f>
        <v>0</v>
      </c>
      <c r="M22" s="46"/>
      <c r="N22" s="52" t="str">
        <f>IF(U22&gt;10,"X","")</f>
        <v/>
      </c>
      <c r="O22" s="171" t="s">
        <v>33</v>
      </c>
      <c r="P22" s="171"/>
      <c r="Q22" s="171"/>
      <c r="R22" s="51" t="s">
        <v>26</v>
      </c>
      <c r="S22" s="32"/>
      <c r="T22" s="47"/>
      <c r="U22" s="40">
        <v>0</v>
      </c>
      <c r="V22" s="41"/>
      <c r="W22" s="42"/>
      <c r="X22" s="43" t="str">
        <f t="shared" si="1"/>
        <v xml:space="preserve"> </v>
      </c>
      <c r="Y22" s="44">
        <f>U22*W22</f>
        <v>0</v>
      </c>
      <c r="Z22" s="46"/>
    </row>
    <row r="23" spans="1:26" s="5" customFormat="1" ht="24.95" customHeight="1" x14ac:dyDescent="0.2">
      <c r="A23" s="30"/>
      <c r="B23" s="170" t="s">
        <v>34</v>
      </c>
      <c r="C23" s="170"/>
      <c r="D23" s="170"/>
      <c r="E23" s="51" t="s">
        <v>26</v>
      </c>
      <c r="F23" s="32"/>
      <c r="G23" s="47"/>
      <c r="H23" s="48">
        <f>IF(L23&gt;0,L23/J23,0)</f>
        <v>0</v>
      </c>
      <c r="I23" s="33"/>
      <c r="J23" s="49">
        <f>J20</f>
        <v>0</v>
      </c>
      <c r="K23" s="50" t="str">
        <f t="shared" si="0"/>
        <v xml:space="preserve"> </v>
      </c>
      <c r="L23" s="37">
        <f>SUM(L21:L22)</f>
        <v>0</v>
      </c>
      <c r="M23" s="46"/>
      <c r="N23" s="30"/>
      <c r="O23" s="170" t="s">
        <v>34</v>
      </c>
      <c r="P23" s="170"/>
      <c r="Q23" s="170"/>
      <c r="R23" s="51" t="s">
        <v>26</v>
      </c>
      <c r="S23" s="32"/>
      <c r="T23" s="47"/>
      <c r="U23" s="48">
        <f>IF(Y23&gt;0,Y23/W23,0)</f>
        <v>0</v>
      </c>
      <c r="V23" s="33"/>
      <c r="W23" s="49">
        <f>W20</f>
        <v>0</v>
      </c>
      <c r="X23" s="50" t="str">
        <f t="shared" si="1"/>
        <v xml:space="preserve"> </v>
      </c>
      <c r="Y23" s="37">
        <f>SUM(Y21:Y22)</f>
        <v>0</v>
      </c>
      <c r="Z23" s="46"/>
    </row>
    <row r="24" spans="1:26" s="5" customFormat="1" ht="9" customHeight="1" x14ac:dyDescent="0.2">
      <c r="A24" s="55"/>
      <c r="B24" s="56"/>
      <c r="C24" s="56"/>
      <c r="D24" s="56"/>
      <c r="E24" s="56"/>
      <c r="F24" s="57"/>
      <c r="G24" s="57"/>
      <c r="H24" s="57"/>
      <c r="I24" s="57"/>
      <c r="J24" s="57"/>
      <c r="K24" s="56"/>
      <c r="L24" s="54"/>
      <c r="M24" s="46"/>
      <c r="N24" s="55"/>
      <c r="O24" s="56"/>
      <c r="P24" s="56"/>
      <c r="Q24" s="56"/>
      <c r="R24" s="56"/>
      <c r="S24" s="57"/>
      <c r="T24" s="57"/>
      <c r="U24" s="57"/>
      <c r="V24" s="57"/>
      <c r="W24" s="57"/>
      <c r="X24" s="56"/>
      <c r="Y24" s="54"/>
      <c r="Z24" s="46"/>
    </row>
    <row r="25" spans="1:26" s="5" customFormat="1" ht="24.95" customHeight="1" x14ac:dyDescent="0.2">
      <c r="A25" s="30"/>
      <c r="B25" s="172" t="s">
        <v>35</v>
      </c>
      <c r="C25" s="172"/>
      <c r="D25" s="172"/>
      <c r="E25" s="58" t="s">
        <v>36</v>
      </c>
      <c r="F25" s="32"/>
      <c r="G25" s="47"/>
      <c r="H25" s="48">
        <v>15</v>
      </c>
      <c r="I25" s="47"/>
      <c r="J25" s="53"/>
      <c r="K25" s="45"/>
      <c r="L25" s="37">
        <f>H25*J25</f>
        <v>0</v>
      </c>
      <c r="M25" s="46"/>
      <c r="N25" s="30"/>
      <c r="O25" s="172" t="s">
        <v>35</v>
      </c>
      <c r="P25" s="172"/>
      <c r="Q25" s="172"/>
      <c r="R25" s="58" t="s">
        <v>36</v>
      </c>
      <c r="S25" s="32"/>
      <c r="T25" s="47"/>
      <c r="U25" s="48">
        <v>15</v>
      </c>
      <c r="V25" s="47"/>
      <c r="W25" s="53"/>
      <c r="X25" s="45"/>
      <c r="Y25" s="37">
        <f>U25*W25</f>
        <v>0</v>
      </c>
      <c r="Z25" s="46"/>
    </row>
    <row r="26" spans="1:26" s="5" customFormat="1" ht="24.95" customHeight="1" thickBot="1" x14ac:dyDescent="0.25">
      <c r="A26" s="59"/>
      <c r="B26" s="174" t="s">
        <v>37</v>
      </c>
      <c r="C26" s="174"/>
      <c r="D26" s="174"/>
      <c r="E26" s="60" t="s">
        <v>36</v>
      </c>
      <c r="F26" s="61"/>
      <c r="G26" s="62"/>
      <c r="H26" s="63">
        <v>20</v>
      </c>
      <c r="I26" s="62"/>
      <c r="J26" s="64"/>
      <c r="K26" s="65"/>
      <c r="L26" s="66">
        <f>H26*J26</f>
        <v>0</v>
      </c>
      <c r="M26" s="67"/>
      <c r="N26" s="59"/>
      <c r="O26" s="174" t="s">
        <v>37</v>
      </c>
      <c r="P26" s="174"/>
      <c r="Q26" s="174"/>
      <c r="R26" s="60" t="s">
        <v>36</v>
      </c>
      <c r="S26" s="61"/>
      <c r="T26" s="62"/>
      <c r="U26" s="63">
        <v>20</v>
      </c>
      <c r="V26" s="62"/>
      <c r="W26" s="64"/>
      <c r="X26" s="65"/>
      <c r="Y26" s="66">
        <f>U26*W26</f>
        <v>0</v>
      </c>
      <c r="Z26" s="67"/>
    </row>
    <row r="27" spans="1:26" s="5" customFormat="1" ht="6" customHeight="1" x14ac:dyDescent="0.2">
      <c r="A27" s="30"/>
      <c r="B27" s="68"/>
      <c r="C27" s="68"/>
      <c r="D27" s="68"/>
      <c r="E27" s="32"/>
      <c r="F27" s="32"/>
      <c r="G27" s="47"/>
      <c r="H27" s="69"/>
      <c r="I27" s="47"/>
      <c r="J27" s="70"/>
      <c r="K27" s="47"/>
      <c r="L27" s="57"/>
      <c r="M27" s="46"/>
      <c r="N27" s="30"/>
      <c r="O27" s="68"/>
      <c r="P27" s="68"/>
      <c r="Q27" s="68"/>
      <c r="R27" s="32"/>
      <c r="S27" s="32"/>
      <c r="T27" s="47"/>
      <c r="U27" s="69"/>
      <c r="V27" s="47"/>
      <c r="W27" s="70"/>
      <c r="X27" s="47"/>
      <c r="Y27" s="57"/>
      <c r="Z27" s="46"/>
    </row>
    <row r="28" spans="1:26" s="5" customFormat="1" ht="24.95" customHeight="1" x14ac:dyDescent="0.2">
      <c r="A28" s="71" t="s">
        <v>38</v>
      </c>
      <c r="B28" s="72"/>
      <c r="C28" s="72"/>
      <c r="D28" s="73"/>
      <c r="E28" s="73"/>
      <c r="F28" s="73"/>
      <c r="G28" s="73"/>
      <c r="H28" s="73"/>
      <c r="I28" s="73"/>
      <c r="J28" s="73"/>
      <c r="K28" s="73"/>
      <c r="L28" s="74">
        <f>L14+L19+L20+L23+L25+L26</f>
        <v>0</v>
      </c>
      <c r="M28" s="46"/>
      <c r="N28" s="71" t="s">
        <v>38</v>
      </c>
      <c r="O28" s="72"/>
      <c r="P28" s="72"/>
      <c r="Q28" s="73"/>
      <c r="R28" s="73"/>
      <c r="S28" s="73"/>
      <c r="T28" s="73"/>
      <c r="U28" s="73"/>
      <c r="V28" s="73"/>
      <c r="W28" s="73"/>
      <c r="X28" s="73"/>
      <c r="Y28" s="74">
        <f>Y14+Y19+Y20+Y23+Y25+Y26</f>
        <v>0</v>
      </c>
      <c r="Z28" s="46"/>
    </row>
    <row r="29" spans="1:26" s="5" customFormat="1" ht="7.5" customHeight="1" x14ac:dyDescent="0.2">
      <c r="A29" s="71"/>
      <c r="B29" s="72"/>
      <c r="C29" s="72"/>
      <c r="D29" s="73"/>
      <c r="E29" s="75"/>
      <c r="F29" s="75"/>
      <c r="G29" s="73"/>
      <c r="H29" s="76"/>
      <c r="I29" s="73"/>
      <c r="J29" s="70"/>
      <c r="K29" s="73"/>
      <c r="L29" s="77"/>
      <c r="M29" s="46"/>
      <c r="N29" s="71"/>
      <c r="O29" s="72"/>
      <c r="P29" s="72"/>
      <c r="Q29" s="73"/>
      <c r="R29" s="75"/>
      <c r="S29" s="75"/>
      <c r="T29" s="73"/>
      <c r="U29" s="76"/>
      <c r="V29" s="73"/>
      <c r="W29" s="70"/>
      <c r="X29" s="73"/>
      <c r="Y29" s="77"/>
      <c r="Z29" s="46"/>
    </row>
    <row r="30" spans="1:26" s="5" customFormat="1" ht="24.95" customHeight="1" x14ac:dyDescent="0.2">
      <c r="A30" s="78" t="s">
        <v>39</v>
      </c>
      <c r="B30" s="79"/>
      <c r="C30" s="79"/>
      <c r="D30" s="73"/>
      <c r="E30" s="80" t="s">
        <v>40</v>
      </c>
      <c r="F30" s="75"/>
      <c r="G30" s="73"/>
      <c r="H30" s="81" t="s">
        <v>41</v>
      </c>
      <c r="I30" s="73"/>
      <c r="J30" s="26" t="s">
        <v>23</v>
      </c>
      <c r="K30" s="73"/>
      <c r="L30" s="77"/>
      <c r="M30" s="46"/>
      <c r="N30" s="78" t="s">
        <v>39</v>
      </c>
      <c r="O30" s="79"/>
      <c r="P30" s="79"/>
      <c r="Q30" s="73"/>
      <c r="R30" s="80" t="s">
        <v>40</v>
      </c>
      <c r="S30" s="75"/>
      <c r="T30" s="73"/>
      <c r="U30" s="81" t="s">
        <v>41</v>
      </c>
      <c r="V30" s="73"/>
      <c r="W30" s="26" t="s">
        <v>23</v>
      </c>
      <c r="X30" s="73"/>
      <c r="Y30" s="77"/>
      <c r="Z30" s="46"/>
    </row>
    <row r="31" spans="1:26" s="5" customFormat="1" ht="26.25" customHeight="1" x14ac:dyDescent="0.2">
      <c r="A31" s="71"/>
      <c r="B31" s="72"/>
      <c r="C31" s="89">
        <v>0</v>
      </c>
      <c r="D31" s="90"/>
      <c r="E31" s="91" t="str">
        <f>IF(C31=0,"0",VLOOKUP(C31,[1]Tabelle2!$A$4:$B$7,2,FALSE))</f>
        <v>0</v>
      </c>
      <c r="F31" s="85"/>
      <c r="G31" s="73"/>
      <c r="H31" s="92" t="str">
        <f>IF(C31=0,"0",ROUND(((SUM(H14,H19,H20,H23)+35)*E31)/100,2)*100)</f>
        <v>0</v>
      </c>
      <c r="I31" s="93"/>
      <c r="J31" s="79">
        <f>J14</f>
        <v>0</v>
      </c>
      <c r="K31" s="93"/>
      <c r="L31" s="74">
        <f>H31*J31</f>
        <v>0</v>
      </c>
      <c r="M31" s="46"/>
      <c r="N31" s="71"/>
      <c r="O31" s="72"/>
      <c r="P31" s="89">
        <v>0</v>
      </c>
      <c r="Q31" s="90"/>
      <c r="R31" s="91" t="str">
        <f>IF(P31=0,"0",VLOOKUP(P31,[1]Tabelle2!$A$4:$B$7,2,FALSE))</f>
        <v>0</v>
      </c>
      <c r="S31" s="85"/>
      <c r="T31" s="73"/>
      <c r="U31" s="92" t="str">
        <f>IF(P31=0,"0",ROUND(((SUM(U14,U19,U20,U23)+35)*R31)/100,2)*100)</f>
        <v>0</v>
      </c>
      <c r="V31" s="93"/>
      <c r="W31" s="79">
        <f>W14</f>
        <v>0</v>
      </c>
      <c r="X31" s="93"/>
      <c r="Y31" s="74">
        <f>U31*W31</f>
        <v>0</v>
      </c>
      <c r="Z31" s="46"/>
    </row>
    <row r="32" spans="1:26" s="5" customFormat="1" ht="21.75" customHeight="1" thickBot="1" x14ac:dyDescent="0.25">
      <c r="A32" s="94"/>
      <c r="B32" s="73"/>
      <c r="C32" s="81" t="s">
        <v>44</v>
      </c>
      <c r="D32" s="73"/>
      <c r="E32" s="73"/>
      <c r="F32" s="73"/>
      <c r="G32" s="73"/>
      <c r="H32" s="96" t="s">
        <v>45</v>
      </c>
      <c r="I32" s="73"/>
      <c r="J32" s="73"/>
      <c r="K32" s="45"/>
      <c r="L32" s="97"/>
      <c r="M32" s="46"/>
      <c r="N32" s="94"/>
      <c r="O32" s="73"/>
      <c r="P32" s="81" t="s">
        <v>44</v>
      </c>
      <c r="Q32" s="73"/>
      <c r="R32" s="73"/>
      <c r="S32" s="73"/>
      <c r="T32" s="73"/>
      <c r="U32" s="96" t="s">
        <v>45</v>
      </c>
      <c r="V32" s="73"/>
      <c r="W32" s="73"/>
      <c r="X32" s="45"/>
      <c r="Y32" s="97"/>
      <c r="Z32" s="46"/>
    </row>
    <row r="33" spans="1:27" s="5" customFormat="1" ht="24.95" customHeight="1" thickBot="1" x14ac:dyDescent="0.35">
      <c r="A33" s="82" t="s">
        <v>42</v>
      </c>
      <c r="B33" s="83"/>
      <c r="C33" s="83"/>
      <c r="D33" s="84" t="str">
        <f>IF(L35+L34=L33,"","Fehler")</f>
        <v/>
      </c>
      <c r="E33" s="85"/>
      <c r="F33" s="85"/>
      <c r="G33" s="86"/>
      <c r="H33" s="87"/>
      <c r="I33" s="86"/>
      <c r="J33" s="86"/>
      <c r="K33" s="86"/>
      <c r="L33" s="88">
        <f>L28+L31</f>
        <v>0</v>
      </c>
      <c r="M33" s="46"/>
      <c r="N33" s="82" t="s">
        <v>42</v>
      </c>
      <c r="O33" s="83"/>
      <c r="P33" s="83"/>
      <c r="Q33" s="84" t="str">
        <f>IF(Y35+Y34=Y33,"","Fehler")</f>
        <v/>
      </c>
      <c r="R33" s="85"/>
      <c r="S33" s="85"/>
      <c r="T33" s="86"/>
      <c r="U33" s="87"/>
      <c r="V33" s="86"/>
      <c r="W33" s="86"/>
      <c r="X33" s="86"/>
      <c r="Y33" s="88">
        <f>Y28+Y31</f>
        <v>0</v>
      </c>
      <c r="Z33" s="46"/>
    </row>
    <row r="34" spans="1:27" s="5" customFormat="1" ht="24.95" customHeight="1" thickTop="1" x14ac:dyDescent="0.3">
      <c r="A34" s="94"/>
      <c r="B34" s="85" t="s">
        <v>43</v>
      </c>
      <c r="C34" s="85"/>
      <c r="D34" s="85"/>
      <c r="E34" s="85"/>
      <c r="F34" s="85"/>
      <c r="G34" s="70"/>
      <c r="H34" s="85"/>
      <c r="I34" s="70"/>
      <c r="J34" s="70"/>
      <c r="K34" s="70"/>
      <c r="L34" s="95">
        <f>L28/2</f>
        <v>0</v>
      </c>
      <c r="M34" s="46"/>
      <c r="N34" s="94"/>
      <c r="O34" s="85" t="s">
        <v>43</v>
      </c>
      <c r="P34" s="85"/>
      <c r="Q34" s="85"/>
      <c r="R34" s="85"/>
      <c r="S34" s="85"/>
      <c r="T34" s="70"/>
      <c r="U34" s="85"/>
      <c r="V34" s="70"/>
      <c r="W34" s="70"/>
      <c r="X34" s="70"/>
      <c r="Y34" s="95">
        <f>Y28/2</f>
        <v>0</v>
      </c>
      <c r="Z34" s="46"/>
    </row>
    <row r="35" spans="1:27" s="5" customFormat="1" ht="24.95" customHeight="1" x14ac:dyDescent="0.3">
      <c r="A35" s="94"/>
      <c r="B35" s="85" t="s">
        <v>47</v>
      </c>
      <c r="C35" s="85"/>
      <c r="D35" s="85"/>
      <c r="E35" s="85"/>
      <c r="F35" s="85"/>
      <c r="G35" s="70"/>
      <c r="H35" s="85"/>
      <c r="I35" s="70"/>
      <c r="J35" s="70"/>
      <c r="K35" s="70"/>
      <c r="L35" s="98">
        <f>(L28/2)+L31</f>
        <v>0</v>
      </c>
      <c r="M35" s="46"/>
      <c r="N35" s="94"/>
      <c r="O35" s="85" t="s">
        <v>47</v>
      </c>
      <c r="P35" s="85"/>
      <c r="Q35" s="85"/>
      <c r="R35" s="85"/>
      <c r="S35" s="85"/>
      <c r="T35" s="70"/>
      <c r="U35" s="85"/>
      <c r="V35" s="70"/>
      <c r="W35" s="70"/>
      <c r="X35" s="70"/>
      <c r="Y35" s="98">
        <f>(Y28/2)+Y31</f>
        <v>0</v>
      </c>
      <c r="Z35" s="46"/>
    </row>
    <row r="36" spans="1:27" s="5" customFormat="1" ht="4.5" customHeight="1" thickBot="1" x14ac:dyDescent="0.25">
      <c r="A36" s="99"/>
      <c r="B36" s="100"/>
      <c r="C36" s="100"/>
      <c r="D36" s="101"/>
      <c r="E36" s="101"/>
      <c r="F36" s="101"/>
      <c r="G36" s="100"/>
      <c r="H36" s="100"/>
      <c r="I36" s="100"/>
      <c r="J36" s="102"/>
      <c r="K36" s="101"/>
      <c r="L36" s="103"/>
      <c r="M36" s="67"/>
      <c r="N36" s="99"/>
      <c r="O36" s="100"/>
      <c r="P36" s="100"/>
      <c r="Q36" s="101"/>
      <c r="R36" s="101"/>
      <c r="S36" s="101"/>
      <c r="T36" s="100"/>
      <c r="U36" s="100"/>
      <c r="V36" s="100"/>
      <c r="W36" s="102"/>
      <c r="X36" s="101"/>
      <c r="Y36" s="103"/>
      <c r="Z36" s="67"/>
    </row>
    <row r="37" spans="1:27" s="5" customFormat="1" ht="24.95" customHeight="1" x14ac:dyDescent="0.25">
      <c r="A37" s="104" t="s">
        <v>46</v>
      </c>
      <c r="B37" s="86"/>
      <c r="C37" s="105"/>
      <c r="D37" s="173"/>
      <c r="E37" s="173"/>
      <c r="F37" s="173"/>
      <c r="G37" s="173"/>
      <c r="H37" s="173"/>
      <c r="I37" s="173"/>
      <c r="J37" s="173"/>
      <c r="K37" s="173"/>
      <c r="L37" s="173"/>
      <c r="M37" s="2"/>
      <c r="N37" s="104" t="s">
        <v>46</v>
      </c>
      <c r="O37" s="86"/>
      <c r="P37" s="105"/>
      <c r="Q37" s="173"/>
      <c r="R37" s="173"/>
      <c r="S37" s="173"/>
      <c r="T37" s="173"/>
      <c r="U37" s="173"/>
      <c r="V37" s="173"/>
      <c r="W37" s="173"/>
      <c r="X37" s="173"/>
      <c r="Y37" s="173"/>
      <c r="Z37" s="2"/>
    </row>
    <row r="38" spans="1:27" s="5" customFormat="1" ht="24.95" customHeight="1" x14ac:dyDescent="0.25">
      <c r="A38" s="154"/>
      <c r="B38" s="154"/>
      <c r="C38" s="154"/>
      <c r="D38" s="154"/>
      <c r="E38" s="154"/>
      <c r="F38" s="154"/>
      <c r="G38" s="154"/>
      <c r="H38" s="154"/>
      <c r="I38" s="154"/>
      <c r="J38" s="154"/>
      <c r="K38" s="154"/>
      <c r="L38" s="154"/>
      <c r="M38" s="2"/>
      <c r="N38" s="154"/>
      <c r="O38" s="154"/>
      <c r="P38" s="154"/>
      <c r="Q38" s="154"/>
      <c r="R38" s="154"/>
      <c r="S38" s="154"/>
      <c r="T38" s="154"/>
      <c r="U38" s="154"/>
      <c r="V38" s="154"/>
      <c r="W38" s="154"/>
      <c r="X38" s="154"/>
      <c r="Y38" s="154"/>
      <c r="Z38" s="2"/>
    </row>
    <row r="39" spans="1:27" s="5" customFormat="1" ht="24.95" customHeight="1" x14ac:dyDescent="0.25">
      <c r="A39" s="106" t="s">
        <v>48</v>
      </c>
      <c r="B39" s="106"/>
      <c r="C39" s="106"/>
      <c r="D39" s="86" t="s">
        <v>49</v>
      </c>
      <c r="E39" s="107"/>
      <c r="F39" s="107"/>
      <c r="G39" s="108"/>
      <c r="H39" s="86"/>
      <c r="I39" s="108"/>
      <c r="J39" s="109"/>
      <c r="K39" s="110"/>
      <c r="L39" s="2"/>
      <c r="M39" s="2"/>
      <c r="N39" s="106" t="s">
        <v>123</v>
      </c>
      <c r="O39" s="106"/>
      <c r="P39" s="106"/>
      <c r="Q39" s="86" t="s">
        <v>49</v>
      </c>
      <c r="R39" s="107"/>
      <c r="S39" s="107"/>
      <c r="T39" s="108"/>
      <c r="U39" s="86"/>
      <c r="V39" s="108"/>
      <c r="W39" s="109"/>
      <c r="X39" s="110"/>
      <c r="Y39" s="2"/>
      <c r="Z39" s="2"/>
    </row>
    <row r="40" spans="1:27" s="5" customFormat="1" ht="30" customHeight="1" x14ac:dyDescent="0.25">
      <c r="A40" s="107" t="s">
        <v>9</v>
      </c>
      <c r="B40" s="107"/>
      <c r="C40" s="107"/>
      <c r="D40" s="154"/>
      <c r="E40" s="154"/>
      <c r="F40" s="154"/>
      <c r="G40" s="154"/>
      <c r="H40" s="154"/>
      <c r="I40" s="154"/>
      <c r="J40" s="154"/>
      <c r="K40" s="154"/>
      <c r="L40" s="154"/>
      <c r="M40" s="2"/>
      <c r="N40" s="107" t="s">
        <v>51</v>
      </c>
      <c r="O40" s="107"/>
      <c r="P40" s="107"/>
      <c r="Q40" s="154"/>
      <c r="R40" s="154"/>
      <c r="S40" s="154"/>
      <c r="T40" s="154"/>
      <c r="U40" s="154"/>
      <c r="V40" s="154"/>
      <c r="W40" s="154"/>
      <c r="X40" s="154"/>
      <c r="Y40" s="154"/>
      <c r="Z40" s="2"/>
    </row>
    <row r="41" spans="1:27" s="5" customFormat="1" ht="30" customHeight="1" x14ac:dyDescent="0.25">
      <c r="A41" s="107" t="s">
        <v>50</v>
      </c>
      <c r="B41" s="107"/>
      <c r="C41" s="107"/>
      <c r="D41" s="155"/>
      <c r="E41" s="155"/>
      <c r="F41" s="155"/>
      <c r="G41" s="155"/>
      <c r="H41" s="155"/>
      <c r="I41" s="155"/>
      <c r="J41" s="155"/>
      <c r="K41" s="155"/>
      <c r="L41" s="155"/>
      <c r="M41" s="2"/>
      <c r="N41" s="107"/>
      <c r="O41" s="107"/>
      <c r="P41" s="107"/>
      <c r="Q41" s="155"/>
      <c r="R41" s="155"/>
      <c r="S41" s="155"/>
      <c r="T41" s="155"/>
      <c r="U41" s="155"/>
      <c r="V41" s="155"/>
      <c r="W41" s="155"/>
      <c r="X41" s="155"/>
      <c r="Y41" s="155"/>
      <c r="Z41" s="2"/>
    </row>
    <row r="42" spans="1:27" s="5" customFormat="1" ht="30" customHeight="1" x14ac:dyDescent="0.25">
      <c r="A42" s="107" t="s">
        <v>51</v>
      </c>
      <c r="B42" s="107"/>
      <c r="C42" s="107"/>
      <c r="D42" s="155"/>
      <c r="E42" s="155"/>
      <c r="F42" s="155"/>
      <c r="G42" s="155"/>
      <c r="H42" s="155"/>
      <c r="I42" s="155"/>
      <c r="J42" s="155"/>
      <c r="K42" s="155"/>
      <c r="L42" s="155"/>
      <c r="M42" s="2"/>
      <c r="N42" s="107"/>
      <c r="O42" s="107"/>
      <c r="P42" s="107"/>
      <c r="Q42" s="155"/>
      <c r="R42" s="155"/>
      <c r="S42" s="155"/>
      <c r="T42" s="155"/>
      <c r="U42" s="155"/>
      <c r="V42" s="155"/>
      <c r="W42" s="155"/>
      <c r="X42" s="155"/>
      <c r="Y42" s="155"/>
      <c r="Z42" s="2"/>
    </row>
    <row r="43" spans="1:27" s="113" customFormat="1" ht="30" customHeight="1" x14ac:dyDescent="0.25">
      <c r="A43" s="107" t="s">
        <v>52</v>
      </c>
      <c r="B43" s="107"/>
      <c r="C43" s="107"/>
      <c r="D43" s="155"/>
      <c r="E43" s="155"/>
      <c r="F43" s="155"/>
      <c r="G43" s="155"/>
      <c r="H43" s="155"/>
      <c r="I43" s="155"/>
      <c r="J43" s="155"/>
      <c r="K43" s="155"/>
      <c r="L43" s="155"/>
      <c r="M43" s="2"/>
      <c r="N43" s="107"/>
      <c r="O43" s="107"/>
      <c r="P43" s="107"/>
      <c r="Q43" s="155"/>
      <c r="R43" s="155"/>
      <c r="S43" s="155"/>
      <c r="T43" s="155"/>
      <c r="U43" s="155"/>
      <c r="V43" s="155"/>
      <c r="W43" s="155"/>
      <c r="X43" s="155"/>
      <c r="Y43" s="155"/>
      <c r="Z43" s="2"/>
    </row>
    <row r="44" spans="1:27" s="5" customFormat="1" ht="30" customHeight="1" x14ac:dyDescent="0.25">
      <c r="A44" s="156" t="s">
        <v>53</v>
      </c>
      <c r="B44" s="156"/>
      <c r="C44" s="156"/>
      <c r="D44" s="157"/>
      <c r="E44" s="157"/>
      <c r="F44" s="157"/>
      <c r="G44" s="157"/>
      <c r="H44" s="157"/>
      <c r="I44" s="157"/>
      <c r="J44" s="157"/>
      <c r="K44" s="157"/>
      <c r="L44" s="157"/>
      <c r="M44" s="2"/>
      <c r="N44" s="156"/>
      <c r="O44" s="156"/>
      <c r="P44" s="156"/>
      <c r="Q44" s="157"/>
      <c r="R44" s="157"/>
      <c r="S44" s="157"/>
      <c r="T44" s="157"/>
      <c r="U44" s="157"/>
      <c r="V44" s="157"/>
      <c r="W44" s="157"/>
      <c r="X44" s="157"/>
      <c r="Y44" s="157"/>
      <c r="Z44" s="2"/>
    </row>
    <row r="45" spans="1:27" s="113" customFormat="1" ht="30" customHeight="1" x14ac:dyDescent="0.2">
      <c r="A45" s="5"/>
      <c r="B45" s="5"/>
      <c r="C45" s="5"/>
      <c r="D45" s="114"/>
      <c r="E45" s="5"/>
      <c r="F45" s="5"/>
      <c r="G45" s="112"/>
      <c r="H45" s="5"/>
      <c r="I45" s="112"/>
      <c r="J45" s="5"/>
      <c r="K45" s="5"/>
      <c r="L45" s="115"/>
      <c r="M45" s="2"/>
      <c r="N45" s="5"/>
      <c r="O45" s="5"/>
      <c r="P45" s="5"/>
      <c r="Q45" s="5"/>
      <c r="R45" s="5"/>
      <c r="S45" s="5"/>
      <c r="T45" s="112"/>
      <c r="U45" s="5"/>
      <c r="V45" s="112"/>
      <c r="W45" s="5"/>
      <c r="X45" s="5"/>
      <c r="Y45" s="2"/>
      <c r="Z45" s="2"/>
    </row>
    <row r="46" spans="1:27" s="5" customFormat="1" ht="30" customHeight="1" x14ac:dyDescent="0.2">
      <c r="D46" s="111"/>
      <c r="G46" s="112"/>
      <c r="I46" s="112"/>
      <c r="L46" s="2"/>
      <c r="M46" s="2"/>
      <c r="Q46" s="2"/>
      <c r="R46" s="2"/>
      <c r="S46" s="2"/>
      <c r="T46" s="19"/>
      <c r="U46" s="2"/>
      <c r="V46" s="19"/>
      <c r="W46" s="2"/>
      <c r="X46" s="2"/>
      <c r="Y46" s="2"/>
      <c r="Z46" s="2"/>
    </row>
    <row r="47" spans="1:27" s="5" customFormat="1" ht="30" customHeight="1" x14ac:dyDescent="0.2">
      <c r="G47" s="112"/>
      <c r="I47" s="112"/>
      <c r="L47" s="2"/>
      <c r="M47" s="2"/>
      <c r="Q47" s="2"/>
      <c r="R47" s="2"/>
      <c r="S47" s="2"/>
      <c r="T47" s="19"/>
      <c r="U47" s="2"/>
      <c r="V47" s="19"/>
      <c r="W47" s="2"/>
      <c r="X47" s="2"/>
      <c r="Y47" s="2"/>
      <c r="Z47" s="2"/>
      <c r="AA47" s="2"/>
    </row>
    <row r="48" spans="1:27" s="5" customFormat="1" ht="30" customHeight="1" x14ac:dyDescent="0.2">
      <c r="G48" s="112"/>
      <c r="I48" s="112"/>
      <c r="L48" s="2"/>
      <c r="M48" s="2"/>
      <c r="R48" s="2"/>
      <c r="S48" s="2"/>
      <c r="T48" s="19"/>
      <c r="U48" s="2"/>
      <c r="V48" s="19"/>
      <c r="W48" s="2"/>
      <c r="X48" s="2"/>
      <c r="Y48" s="2"/>
      <c r="Z48" s="2"/>
      <c r="AA48" s="2"/>
    </row>
    <row r="49" spans="1:27" s="5" customFormat="1" ht="12" customHeight="1" x14ac:dyDescent="0.2">
      <c r="D49" s="2"/>
      <c r="E49" s="2"/>
      <c r="F49" s="2"/>
      <c r="G49" s="19"/>
      <c r="H49" s="2"/>
      <c r="I49" s="19"/>
      <c r="J49" s="2"/>
      <c r="K49" s="2"/>
      <c r="L49" s="2"/>
      <c r="M49" s="2"/>
      <c r="Q49" s="116"/>
      <c r="T49" s="112"/>
      <c r="V49" s="112"/>
      <c r="Y49" s="2"/>
      <c r="Z49" s="2"/>
      <c r="AA49" s="2"/>
    </row>
    <row r="50" spans="1:27" s="5" customFormat="1" ht="17.25" customHeight="1" x14ac:dyDescent="0.2">
      <c r="D50" s="2"/>
      <c r="E50" s="2"/>
      <c r="F50" s="2"/>
      <c r="G50" s="19"/>
      <c r="H50" s="2"/>
      <c r="I50" s="19"/>
      <c r="J50" s="2"/>
      <c r="K50" s="2"/>
      <c r="L50" s="2"/>
      <c r="M50" s="2"/>
      <c r="Q50" s="2"/>
      <c r="R50" s="2"/>
      <c r="S50" s="2"/>
      <c r="T50" s="19"/>
      <c r="U50" s="2"/>
      <c r="V50" s="19"/>
      <c r="W50" s="2"/>
      <c r="X50" s="2"/>
      <c r="Y50" s="2"/>
      <c r="Z50" s="2"/>
      <c r="AA50" s="2"/>
    </row>
    <row r="51" spans="1:27" s="5" customFormat="1" ht="24.95" customHeight="1" x14ac:dyDescent="0.2">
      <c r="E51" s="2"/>
      <c r="F51" s="2"/>
      <c r="G51" s="19"/>
      <c r="H51" s="2"/>
      <c r="I51" s="19"/>
      <c r="J51" s="2"/>
      <c r="K51" s="2"/>
      <c r="L51" s="2"/>
      <c r="M51" s="2"/>
      <c r="Q51" s="2"/>
      <c r="R51" s="2"/>
      <c r="S51" s="2"/>
      <c r="T51" s="19"/>
      <c r="U51" s="2"/>
      <c r="V51" s="19"/>
      <c r="W51" s="2"/>
      <c r="X51" s="2"/>
      <c r="Y51" s="2"/>
      <c r="Z51" s="2"/>
      <c r="AA51" s="2"/>
    </row>
    <row r="52" spans="1:27" s="5" customFormat="1" ht="24.95" customHeight="1" x14ac:dyDescent="0.2">
      <c r="D52" s="116"/>
      <c r="G52" s="112"/>
      <c r="I52" s="112"/>
      <c r="L52" s="2"/>
      <c r="M52" s="2"/>
      <c r="Q52" s="2"/>
      <c r="R52" s="2"/>
      <c r="S52" s="2"/>
      <c r="T52" s="19"/>
      <c r="U52" s="2"/>
      <c r="V52" s="19"/>
      <c r="W52" s="2"/>
      <c r="X52" s="2"/>
      <c r="Y52" s="2"/>
      <c r="Z52" s="2"/>
      <c r="AA52" s="2"/>
    </row>
    <row r="53" spans="1:27" s="5" customFormat="1" ht="24.95" customHeight="1" x14ac:dyDescent="0.2">
      <c r="D53" s="2"/>
      <c r="E53" s="2"/>
      <c r="F53" s="2"/>
      <c r="G53" s="19"/>
      <c r="H53" s="2"/>
      <c r="I53" s="19"/>
      <c r="J53" s="2"/>
      <c r="K53" s="2"/>
      <c r="L53" s="2"/>
      <c r="M53" s="2"/>
      <c r="Q53" s="2"/>
      <c r="R53" s="2"/>
      <c r="S53" s="2"/>
      <c r="T53" s="19"/>
      <c r="U53" s="2"/>
      <c r="V53" s="19"/>
      <c r="W53" s="2"/>
      <c r="X53" s="2"/>
      <c r="Y53" s="2"/>
      <c r="Z53" s="2"/>
      <c r="AA53" s="2"/>
    </row>
    <row r="54" spans="1:27" s="5" customFormat="1" ht="24.95" customHeight="1" x14ac:dyDescent="0.2">
      <c r="D54" s="2"/>
      <c r="E54" s="2"/>
      <c r="F54" s="2"/>
      <c r="G54" s="19"/>
      <c r="H54" s="2"/>
      <c r="I54" s="19"/>
      <c r="J54" s="2"/>
      <c r="K54" s="2"/>
      <c r="L54" s="2"/>
      <c r="M54" s="2"/>
      <c r="N54" s="18"/>
      <c r="O54" s="18"/>
      <c r="P54" s="18"/>
      <c r="Q54" s="2"/>
      <c r="R54" s="2"/>
      <c r="S54" s="2"/>
      <c r="T54" s="19"/>
      <c r="U54" s="2"/>
      <c r="V54" s="19"/>
      <c r="W54" s="2"/>
      <c r="X54" s="2"/>
      <c r="Y54" s="2"/>
      <c r="Z54" s="2"/>
      <c r="AA54" s="2"/>
    </row>
    <row r="55" spans="1:27" s="5" customFormat="1" ht="23.25" customHeight="1" x14ac:dyDescent="0.2">
      <c r="D55" s="2"/>
      <c r="E55" s="2"/>
      <c r="F55" s="2"/>
      <c r="G55" s="19"/>
      <c r="H55" s="2"/>
      <c r="I55" s="19"/>
      <c r="J55" s="2"/>
      <c r="K55" s="2"/>
      <c r="L55" s="2"/>
      <c r="M55" s="2"/>
      <c r="N55" s="18"/>
      <c r="O55" s="18"/>
      <c r="P55" s="18"/>
      <c r="Q55" s="2"/>
      <c r="R55" s="2"/>
      <c r="S55" s="2"/>
      <c r="T55" s="19"/>
      <c r="U55" s="2"/>
      <c r="V55" s="19"/>
      <c r="W55" s="2"/>
      <c r="X55" s="2"/>
      <c r="Y55" s="2"/>
      <c r="Z55" s="2"/>
      <c r="AA55" s="2"/>
    </row>
    <row r="56" spans="1:27" s="5" customFormat="1" ht="35.1" customHeight="1" x14ac:dyDescent="0.2">
      <c r="D56" s="2"/>
      <c r="E56" s="2"/>
      <c r="F56" s="2"/>
      <c r="G56" s="19"/>
      <c r="H56" s="2"/>
      <c r="I56" s="19"/>
      <c r="J56" s="2"/>
      <c r="K56" s="2"/>
      <c r="L56" s="2"/>
      <c r="M56" s="2"/>
      <c r="N56" s="18"/>
      <c r="O56" s="18"/>
      <c r="P56" s="18"/>
      <c r="Q56" s="2"/>
      <c r="R56" s="2"/>
      <c r="S56" s="2"/>
      <c r="T56" s="19"/>
      <c r="U56" s="2"/>
      <c r="V56" s="19"/>
      <c r="W56" s="2"/>
      <c r="X56" s="2"/>
      <c r="Y56" s="2"/>
      <c r="Z56" s="2"/>
      <c r="AA56" s="2"/>
    </row>
    <row r="57" spans="1:27" s="5" customFormat="1" ht="35.1" customHeight="1" x14ac:dyDescent="0.2">
      <c r="A57" s="18"/>
      <c r="B57" s="18"/>
      <c r="C57" s="18"/>
      <c r="D57" s="2"/>
      <c r="E57" s="2"/>
      <c r="F57" s="2"/>
      <c r="G57" s="19"/>
      <c r="H57" s="2"/>
      <c r="I57" s="19"/>
      <c r="J57" s="2"/>
      <c r="K57" s="2"/>
      <c r="L57" s="2"/>
      <c r="M57" s="2"/>
      <c r="N57" s="18"/>
      <c r="O57" s="18"/>
      <c r="P57" s="18"/>
      <c r="Q57" s="2"/>
      <c r="R57" s="2"/>
      <c r="S57" s="2"/>
      <c r="T57" s="19"/>
      <c r="U57" s="2"/>
      <c r="V57" s="19"/>
      <c r="W57" s="2"/>
      <c r="X57" s="2"/>
      <c r="Y57" s="2"/>
      <c r="Z57" s="2"/>
      <c r="AA57" s="2"/>
    </row>
    <row r="58" spans="1:27" s="5" customFormat="1" ht="35.1" customHeight="1" x14ac:dyDescent="0.2">
      <c r="A58" s="18"/>
      <c r="B58" s="18"/>
      <c r="C58" s="18"/>
      <c r="D58" s="2"/>
      <c r="E58" s="2"/>
      <c r="F58" s="2"/>
      <c r="G58" s="19"/>
      <c r="H58" s="2"/>
      <c r="I58" s="19"/>
      <c r="J58" s="2"/>
      <c r="K58" s="2"/>
      <c r="L58" s="2"/>
      <c r="M58" s="2"/>
      <c r="N58" s="18"/>
      <c r="O58" s="18"/>
      <c r="P58" s="18"/>
      <c r="Q58" s="2"/>
      <c r="R58" s="2"/>
      <c r="S58" s="2"/>
      <c r="T58" s="19"/>
      <c r="U58" s="2"/>
      <c r="V58" s="19"/>
      <c r="W58" s="2"/>
      <c r="X58" s="2"/>
      <c r="Y58" s="2"/>
      <c r="Z58" s="2"/>
      <c r="AA58" s="2"/>
    </row>
    <row r="59" spans="1:27" s="5" customFormat="1" ht="35.1" customHeight="1" x14ac:dyDescent="0.2">
      <c r="A59" s="18"/>
      <c r="B59" s="18"/>
      <c r="C59" s="18"/>
      <c r="D59" s="2"/>
      <c r="E59" s="2"/>
      <c r="F59" s="2"/>
      <c r="G59" s="19"/>
      <c r="H59" s="2"/>
      <c r="I59" s="19"/>
      <c r="J59" s="2"/>
      <c r="K59" s="2"/>
      <c r="L59" s="2"/>
      <c r="M59" s="2"/>
      <c r="N59" s="18"/>
      <c r="O59" s="18"/>
      <c r="P59" s="18"/>
      <c r="Q59" s="2"/>
      <c r="R59" s="2"/>
      <c r="S59" s="2"/>
      <c r="T59" s="19"/>
      <c r="U59" s="2"/>
      <c r="V59" s="19"/>
      <c r="W59" s="2"/>
      <c r="X59" s="2"/>
      <c r="Y59" s="2"/>
      <c r="Z59" s="2"/>
      <c r="AA59" s="2"/>
    </row>
    <row r="60" spans="1:27" s="5" customFormat="1" ht="34.5" customHeight="1" x14ac:dyDescent="0.2">
      <c r="A60" s="18"/>
      <c r="B60" s="18"/>
      <c r="C60" s="18"/>
      <c r="D60" s="2"/>
      <c r="E60" s="2"/>
      <c r="F60" s="2"/>
      <c r="G60" s="19"/>
      <c r="H60" s="2"/>
      <c r="I60" s="19"/>
      <c r="J60" s="2"/>
      <c r="K60" s="2"/>
      <c r="L60" s="2"/>
      <c r="M60" s="2"/>
      <c r="N60" s="18"/>
      <c r="O60" s="18"/>
      <c r="P60" s="18"/>
      <c r="Q60" s="2"/>
      <c r="R60" s="2"/>
      <c r="S60" s="2"/>
      <c r="T60" s="19"/>
      <c r="U60" s="2"/>
      <c r="V60" s="19"/>
      <c r="W60" s="2"/>
      <c r="X60" s="2"/>
      <c r="Y60" s="2"/>
      <c r="Z60" s="2"/>
      <c r="AA60" s="2"/>
    </row>
    <row r="61" spans="1:27" s="5" customFormat="1" ht="30" customHeight="1" x14ac:dyDescent="0.2">
      <c r="A61" s="18"/>
      <c r="B61" s="18"/>
      <c r="C61" s="18"/>
      <c r="D61" s="2"/>
      <c r="E61" s="2"/>
      <c r="F61" s="2"/>
      <c r="G61" s="19"/>
      <c r="H61" s="2"/>
      <c r="I61" s="19"/>
      <c r="J61" s="2"/>
      <c r="K61" s="2"/>
      <c r="L61" s="2"/>
      <c r="M61" s="2"/>
      <c r="N61" s="18"/>
      <c r="O61" s="18"/>
      <c r="P61" s="18"/>
      <c r="Q61" s="2"/>
      <c r="R61" s="2"/>
      <c r="S61" s="2"/>
      <c r="T61" s="19"/>
      <c r="U61" s="2"/>
      <c r="V61" s="19"/>
      <c r="W61" s="2"/>
      <c r="X61" s="2"/>
      <c r="Y61" s="2"/>
      <c r="Z61" s="2"/>
      <c r="AA61" s="2"/>
    </row>
    <row r="62" spans="1:27" s="5" customFormat="1" ht="30" customHeight="1" x14ac:dyDescent="0.2">
      <c r="A62" s="18"/>
      <c r="B62" s="18"/>
      <c r="C62" s="18"/>
      <c r="D62" s="2"/>
      <c r="E62" s="2"/>
      <c r="F62" s="2"/>
      <c r="G62" s="19"/>
      <c r="H62" s="2"/>
      <c r="I62" s="19"/>
      <c r="J62" s="2"/>
      <c r="K62" s="2"/>
      <c r="L62" s="2"/>
      <c r="M62" s="2"/>
      <c r="N62" s="18"/>
      <c r="O62" s="18"/>
      <c r="P62" s="18"/>
      <c r="Q62" s="2"/>
      <c r="R62" s="2"/>
      <c r="S62" s="2"/>
      <c r="T62" s="19"/>
      <c r="U62" s="2"/>
      <c r="V62" s="19"/>
      <c r="W62" s="2"/>
      <c r="X62" s="2"/>
      <c r="Y62" s="2"/>
      <c r="Z62" s="2"/>
      <c r="AA62" s="2"/>
    </row>
    <row r="63" spans="1:27" s="5" customFormat="1" ht="24.95" customHeight="1" x14ac:dyDescent="0.2">
      <c r="A63" s="18"/>
      <c r="B63" s="18"/>
      <c r="C63" s="18"/>
      <c r="D63" s="2"/>
      <c r="E63" s="2"/>
      <c r="F63" s="2"/>
      <c r="G63" s="19"/>
      <c r="H63" s="2"/>
      <c r="I63" s="19"/>
      <c r="J63" s="2"/>
      <c r="K63" s="2"/>
      <c r="L63" s="2"/>
      <c r="M63" s="2"/>
      <c r="N63" s="18"/>
      <c r="O63" s="18"/>
      <c r="P63" s="18"/>
      <c r="Q63" s="2"/>
      <c r="R63" s="2"/>
      <c r="S63" s="2"/>
      <c r="T63" s="19"/>
      <c r="U63" s="2"/>
      <c r="V63" s="19"/>
      <c r="W63" s="2"/>
      <c r="X63" s="2"/>
      <c r="Y63" s="2"/>
      <c r="Z63" s="2"/>
      <c r="AA63" s="2"/>
    </row>
    <row r="64" spans="1:27" s="5" customFormat="1" ht="24.95" customHeight="1" x14ac:dyDescent="0.2">
      <c r="A64" s="18"/>
      <c r="B64" s="18"/>
      <c r="C64" s="18"/>
      <c r="D64" s="2"/>
      <c r="E64" s="2"/>
      <c r="F64" s="2"/>
      <c r="G64" s="19"/>
      <c r="H64" s="2"/>
      <c r="I64" s="19"/>
      <c r="J64" s="2"/>
      <c r="K64" s="2"/>
      <c r="L64" s="2"/>
      <c r="M64" s="2"/>
      <c r="N64" s="18"/>
      <c r="O64" s="18"/>
      <c r="P64" s="18"/>
      <c r="Q64" s="2"/>
      <c r="R64" s="2"/>
      <c r="S64" s="2"/>
      <c r="T64" s="19"/>
      <c r="U64" s="2"/>
      <c r="V64" s="19"/>
      <c r="W64" s="2"/>
      <c r="X64" s="2"/>
      <c r="Y64" s="2"/>
      <c r="Z64" s="2"/>
      <c r="AA64" s="2"/>
    </row>
    <row r="65" spans="1:27" s="5" customFormat="1" ht="24.95" customHeight="1" x14ac:dyDescent="0.2">
      <c r="A65" s="18"/>
      <c r="B65" s="18"/>
      <c r="C65" s="18"/>
      <c r="D65" s="2"/>
      <c r="E65" s="2"/>
      <c r="F65" s="2"/>
      <c r="G65" s="19"/>
      <c r="H65" s="2"/>
      <c r="I65" s="19"/>
      <c r="J65" s="2"/>
      <c r="K65" s="2"/>
      <c r="L65" s="2"/>
      <c r="M65" s="2"/>
      <c r="N65" s="18"/>
      <c r="O65" s="18"/>
      <c r="P65" s="18"/>
      <c r="Q65" s="2"/>
      <c r="R65" s="2"/>
      <c r="S65" s="2"/>
      <c r="T65" s="19"/>
      <c r="U65" s="2"/>
      <c r="V65" s="19"/>
      <c r="W65" s="2"/>
      <c r="X65" s="2"/>
      <c r="Y65" s="2"/>
      <c r="Z65" s="2"/>
      <c r="AA65" s="2"/>
    </row>
    <row r="66" spans="1:27" s="5" customFormat="1" ht="24.95" customHeight="1" x14ac:dyDescent="0.2">
      <c r="A66" s="18"/>
      <c r="B66" s="18"/>
      <c r="C66" s="18"/>
      <c r="D66" s="2"/>
      <c r="E66" s="2"/>
      <c r="F66" s="2"/>
      <c r="G66" s="19"/>
      <c r="H66" s="2"/>
      <c r="I66" s="19"/>
      <c r="J66" s="2"/>
      <c r="K66" s="2"/>
      <c r="L66" s="2"/>
      <c r="M66" s="2"/>
      <c r="N66" s="18"/>
      <c r="O66" s="18"/>
      <c r="P66" s="18"/>
      <c r="Q66" s="2"/>
      <c r="R66" s="2"/>
      <c r="S66" s="2"/>
      <c r="T66" s="19"/>
      <c r="U66" s="2"/>
      <c r="V66" s="19"/>
      <c r="W66" s="2"/>
      <c r="X66" s="2"/>
      <c r="Y66" s="2"/>
      <c r="Z66" s="2"/>
      <c r="AA66" s="2"/>
    </row>
    <row r="67" spans="1:27" s="5" customFormat="1" ht="24.95" customHeight="1" x14ac:dyDescent="0.2">
      <c r="A67" s="18"/>
      <c r="B67" s="18"/>
      <c r="C67" s="18"/>
      <c r="D67" s="2"/>
      <c r="E67" s="2"/>
      <c r="F67" s="2"/>
      <c r="G67" s="19"/>
      <c r="H67" s="2"/>
      <c r="I67" s="19"/>
      <c r="J67" s="2"/>
      <c r="K67" s="2"/>
      <c r="L67" s="2"/>
      <c r="M67" s="2"/>
      <c r="N67" s="18"/>
      <c r="O67" s="18"/>
      <c r="P67" s="18"/>
      <c r="Q67" s="2"/>
      <c r="R67" s="2"/>
      <c r="S67" s="2"/>
      <c r="T67" s="19"/>
      <c r="U67" s="2"/>
      <c r="V67" s="19"/>
      <c r="W67" s="2"/>
      <c r="X67" s="2"/>
      <c r="Y67" s="2"/>
      <c r="Z67" s="2"/>
      <c r="AA67" s="2"/>
    </row>
    <row r="68" spans="1:27" s="5" customFormat="1" ht="24.95" customHeight="1" x14ac:dyDescent="0.2">
      <c r="A68" s="18"/>
      <c r="B68" s="18"/>
      <c r="C68" s="18"/>
      <c r="D68" s="2"/>
      <c r="E68" s="2"/>
      <c r="F68" s="2"/>
      <c r="G68" s="19"/>
      <c r="H68" s="2"/>
      <c r="I68" s="19"/>
      <c r="J68" s="2"/>
      <c r="K68" s="2"/>
      <c r="L68" s="2"/>
      <c r="M68" s="2"/>
      <c r="N68" s="18"/>
      <c r="O68" s="18"/>
      <c r="P68" s="18"/>
      <c r="Q68" s="2"/>
      <c r="R68" s="2"/>
      <c r="S68" s="2"/>
      <c r="T68" s="19"/>
      <c r="U68" s="2"/>
      <c r="V68" s="19"/>
      <c r="W68" s="2"/>
      <c r="X68" s="2"/>
      <c r="Y68" s="2"/>
      <c r="Z68" s="2"/>
      <c r="AA68" s="2"/>
    </row>
    <row r="69" spans="1:27" s="5" customFormat="1" ht="24.75" customHeight="1" x14ac:dyDescent="0.2">
      <c r="A69" s="18"/>
      <c r="B69" s="18"/>
      <c r="C69" s="18"/>
      <c r="D69" s="2"/>
      <c r="E69" s="2"/>
      <c r="F69" s="2"/>
      <c r="G69" s="19"/>
      <c r="H69" s="2"/>
      <c r="I69" s="19"/>
      <c r="J69" s="2"/>
      <c r="K69" s="2"/>
      <c r="L69" s="2"/>
      <c r="M69" s="2"/>
      <c r="N69" s="18"/>
      <c r="O69" s="18"/>
      <c r="P69" s="18"/>
      <c r="Q69" s="2"/>
      <c r="R69" s="2"/>
      <c r="S69" s="2"/>
      <c r="T69" s="19"/>
      <c r="U69" s="2"/>
      <c r="V69" s="19"/>
      <c r="W69" s="2"/>
      <c r="X69" s="2"/>
      <c r="Y69" s="2"/>
      <c r="Z69" s="2"/>
      <c r="AA69" s="2"/>
    </row>
    <row r="70" spans="1:27" s="5" customFormat="1" ht="24.95" customHeight="1" x14ac:dyDescent="0.2">
      <c r="A70" s="18"/>
      <c r="B70" s="18"/>
      <c r="C70" s="18"/>
      <c r="D70" s="2"/>
      <c r="E70" s="2"/>
      <c r="F70" s="2"/>
      <c r="G70" s="19"/>
      <c r="H70" s="2"/>
      <c r="I70" s="19"/>
      <c r="J70" s="2"/>
      <c r="K70" s="2"/>
      <c r="L70" s="2"/>
      <c r="M70" s="2"/>
      <c r="N70" s="18"/>
      <c r="O70" s="18"/>
      <c r="P70" s="18"/>
      <c r="Q70" s="2"/>
      <c r="R70" s="2"/>
      <c r="S70" s="2"/>
      <c r="T70" s="19"/>
      <c r="U70" s="2"/>
      <c r="V70" s="19"/>
      <c r="W70" s="2"/>
      <c r="X70" s="2"/>
      <c r="Y70" s="2"/>
      <c r="Z70" s="2"/>
      <c r="AA70" s="2"/>
    </row>
    <row r="71" spans="1:27" s="5" customFormat="1" ht="24.95" customHeight="1" x14ac:dyDescent="0.2">
      <c r="A71" s="18"/>
      <c r="B71" s="18"/>
      <c r="C71" s="18"/>
      <c r="D71" s="2"/>
      <c r="E71" s="2"/>
      <c r="F71" s="2"/>
      <c r="G71" s="19"/>
      <c r="H71" s="2"/>
      <c r="I71" s="19"/>
      <c r="J71" s="2"/>
      <c r="K71" s="2"/>
      <c r="L71" s="2"/>
      <c r="M71" s="2"/>
      <c r="N71" s="18"/>
      <c r="O71" s="18"/>
      <c r="P71" s="18"/>
      <c r="Q71" s="2"/>
      <c r="R71" s="2"/>
      <c r="S71" s="2"/>
      <c r="T71" s="19"/>
      <c r="U71" s="2"/>
      <c r="V71" s="19"/>
      <c r="W71" s="2"/>
      <c r="X71" s="2"/>
      <c r="Y71" s="2"/>
      <c r="Z71" s="2"/>
      <c r="AA71" s="2"/>
    </row>
  </sheetData>
  <sheetProtection password="CA61" sheet="1" objects="1" scenarios="1"/>
  <mergeCells count="72">
    <mergeCell ref="D40:L40"/>
    <mergeCell ref="D41:L41"/>
    <mergeCell ref="D42:L42"/>
    <mergeCell ref="D43:L43"/>
    <mergeCell ref="A44:C44"/>
    <mergeCell ref="D44:L44"/>
    <mergeCell ref="A38:L38"/>
    <mergeCell ref="B22:D22"/>
    <mergeCell ref="O22:Q22"/>
    <mergeCell ref="B23:D23"/>
    <mergeCell ref="O23:Q23"/>
    <mergeCell ref="B25:D25"/>
    <mergeCell ref="O25:Q25"/>
    <mergeCell ref="Q37:Y37"/>
    <mergeCell ref="N38:Y38"/>
    <mergeCell ref="B26:D26"/>
    <mergeCell ref="O26:Q26"/>
    <mergeCell ref="D37:L37"/>
    <mergeCell ref="B19:D19"/>
    <mergeCell ref="O19:Q19"/>
    <mergeCell ref="B20:D20"/>
    <mergeCell ref="O20:Q20"/>
    <mergeCell ref="B21:D21"/>
    <mergeCell ref="O21:Q21"/>
    <mergeCell ref="B16:D16"/>
    <mergeCell ref="O16:Q16"/>
    <mergeCell ref="B17:D17"/>
    <mergeCell ref="O17:Q17"/>
    <mergeCell ref="B18:D18"/>
    <mergeCell ref="O18:Q18"/>
    <mergeCell ref="B13:D13"/>
    <mergeCell ref="O13:Q13"/>
    <mergeCell ref="B14:D14"/>
    <mergeCell ref="O14:Q14"/>
    <mergeCell ref="B15:D15"/>
    <mergeCell ref="O15:Q15"/>
    <mergeCell ref="W12:Z12"/>
    <mergeCell ref="A10:E10"/>
    <mergeCell ref="H10:L10"/>
    <mergeCell ref="N10:R10"/>
    <mergeCell ref="U10:Y10"/>
    <mergeCell ref="D12:E12"/>
    <mergeCell ref="F12:I12"/>
    <mergeCell ref="J12:M12"/>
    <mergeCell ref="Q12:R12"/>
    <mergeCell ref="S12:V12"/>
    <mergeCell ref="D8:E8"/>
    <mergeCell ref="Q8:R8"/>
    <mergeCell ref="U9:Y9"/>
    <mergeCell ref="A9:E9"/>
    <mergeCell ref="H9:L9"/>
    <mergeCell ref="N9:R9"/>
    <mergeCell ref="K6:L6"/>
    <mergeCell ref="X6:Y6"/>
    <mergeCell ref="J7:L7"/>
    <mergeCell ref="W7:Y7"/>
    <mergeCell ref="K8:L8"/>
    <mergeCell ref="X8:Y8"/>
    <mergeCell ref="J3:L3"/>
    <mergeCell ref="J5:L5"/>
    <mergeCell ref="W5:Y5"/>
    <mergeCell ref="D2:E2"/>
    <mergeCell ref="Q2:R2"/>
    <mergeCell ref="W3:Y3"/>
    <mergeCell ref="J4:L4"/>
    <mergeCell ref="W4:Y4"/>
    <mergeCell ref="Q40:Y40"/>
    <mergeCell ref="Q41:Y41"/>
    <mergeCell ref="Q42:Y42"/>
    <mergeCell ref="Q43:Y43"/>
    <mergeCell ref="N44:P44"/>
    <mergeCell ref="Q44:Y44"/>
  </mergeCells>
  <dataValidations count="1">
    <dataValidation type="list" allowBlank="1" showInputMessage="1" showErrorMessage="1" sqref="C31 IY31 SU31 ACQ31 AMM31 AWI31 BGE31 BQA31 BZW31 CJS31 CTO31 DDK31 DNG31 DXC31 EGY31 EQU31 FAQ31 FKM31 FUI31 GEE31 GOA31 GXW31 HHS31 HRO31 IBK31 ILG31 IVC31 JEY31 JOU31 JYQ31 KIM31 KSI31 LCE31 LMA31 LVW31 MFS31 MPO31 MZK31 NJG31 NTC31 OCY31 OMU31 OWQ31 PGM31 PQI31 QAE31 QKA31 QTW31 RDS31 RNO31 RXK31 SHG31 SRC31 TAY31 TKU31 TUQ31 UEM31 UOI31 UYE31 VIA31 VRW31 WBS31 WLO31 WVK31 C65567 IY65567 SU65567 ACQ65567 AMM65567 AWI65567 BGE65567 BQA65567 BZW65567 CJS65567 CTO65567 DDK65567 DNG65567 DXC65567 EGY65567 EQU65567 FAQ65567 FKM65567 FUI65567 GEE65567 GOA65567 GXW65567 HHS65567 HRO65567 IBK65567 ILG65567 IVC65567 JEY65567 JOU65567 JYQ65567 KIM65567 KSI65567 LCE65567 LMA65567 LVW65567 MFS65567 MPO65567 MZK65567 NJG65567 NTC65567 OCY65567 OMU65567 OWQ65567 PGM65567 PQI65567 QAE65567 QKA65567 QTW65567 RDS65567 RNO65567 RXK65567 SHG65567 SRC65567 TAY65567 TKU65567 TUQ65567 UEM65567 UOI65567 UYE65567 VIA65567 VRW65567 WBS65567 WLO65567 WVK65567 C131103 IY131103 SU131103 ACQ131103 AMM131103 AWI131103 BGE131103 BQA131103 BZW131103 CJS131103 CTO131103 DDK131103 DNG131103 DXC131103 EGY131103 EQU131103 FAQ131103 FKM131103 FUI131103 GEE131103 GOA131103 GXW131103 HHS131103 HRO131103 IBK131103 ILG131103 IVC131103 JEY131103 JOU131103 JYQ131103 KIM131103 KSI131103 LCE131103 LMA131103 LVW131103 MFS131103 MPO131103 MZK131103 NJG131103 NTC131103 OCY131103 OMU131103 OWQ131103 PGM131103 PQI131103 QAE131103 QKA131103 QTW131103 RDS131103 RNO131103 RXK131103 SHG131103 SRC131103 TAY131103 TKU131103 TUQ131103 UEM131103 UOI131103 UYE131103 VIA131103 VRW131103 WBS131103 WLO131103 WVK131103 C196639 IY196639 SU196639 ACQ196639 AMM196639 AWI196639 BGE196639 BQA196639 BZW196639 CJS196639 CTO196639 DDK196639 DNG196639 DXC196639 EGY196639 EQU196639 FAQ196639 FKM196639 FUI196639 GEE196639 GOA196639 GXW196639 HHS196639 HRO196639 IBK196639 ILG196639 IVC196639 JEY196639 JOU196639 JYQ196639 KIM196639 KSI196639 LCE196639 LMA196639 LVW196639 MFS196639 MPO196639 MZK196639 NJG196639 NTC196639 OCY196639 OMU196639 OWQ196639 PGM196639 PQI196639 QAE196639 QKA196639 QTW196639 RDS196639 RNO196639 RXK196639 SHG196639 SRC196639 TAY196639 TKU196639 TUQ196639 UEM196639 UOI196639 UYE196639 VIA196639 VRW196639 WBS196639 WLO196639 WVK196639 C262175 IY262175 SU262175 ACQ262175 AMM262175 AWI262175 BGE262175 BQA262175 BZW262175 CJS262175 CTO262175 DDK262175 DNG262175 DXC262175 EGY262175 EQU262175 FAQ262175 FKM262175 FUI262175 GEE262175 GOA262175 GXW262175 HHS262175 HRO262175 IBK262175 ILG262175 IVC262175 JEY262175 JOU262175 JYQ262175 KIM262175 KSI262175 LCE262175 LMA262175 LVW262175 MFS262175 MPO262175 MZK262175 NJG262175 NTC262175 OCY262175 OMU262175 OWQ262175 PGM262175 PQI262175 QAE262175 QKA262175 QTW262175 RDS262175 RNO262175 RXK262175 SHG262175 SRC262175 TAY262175 TKU262175 TUQ262175 UEM262175 UOI262175 UYE262175 VIA262175 VRW262175 WBS262175 WLO262175 WVK262175 C327711 IY327711 SU327711 ACQ327711 AMM327711 AWI327711 BGE327711 BQA327711 BZW327711 CJS327711 CTO327711 DDK327711 DNG327711 DXC327711 EGY327711 EQU327711 FAQ327711 FKM327711 FUI327711 GEE327711 GOA327711 GXW327711 HHS327711 HRO327711 IBK327711 ILG327711 IVC327711 JEY327711 JOU327711 JYQ327711 KIM327711 KSI327711 LCE327711 LMA327711 LVW327711 MFS327711 MPO327711 MZK327711 NJG327711 NTC327711 OCY327711 OMU327711 OWQ327711 PGM327711 PQI327711 QAE327711 QKA327711 QTW327711 RDS327711 RNO327711 RXK327711 SHG327711 SRC327711 TAY327711 TKU327711 TUQ327711 UEM327711 UOI327711 UYE327711 VIA327711 VRW327711 WBS327711 WLO327711 WVK327711 C393247 IY393247 SU393247 ACQ393247 AMM393247 AWI393247 BGE393247 BQA393247 BZW393247 CJS393247 CTO393247 DDK393247 DNG393247 DXC393247 EGY393247 EQU393247 FAQ393247 FKM393247 FUI393247 GEE393247 GOA393247 GXW393247 HHS393247 HRO393247 IBK393247 ILG393247 IVC393247 JEY393247 JOU393247 JYQ393247 KIM393247 KSI393247 LCE393247 LMA393247 LVW393247 MFS393247 MPO393247 MZK393247 NJG393247 NTC393247 OCY393247 OMU393247 OWQ393247 PGM393247 PQI393247 QAE393247 QKA393247 QTW393247 RDS393247 RNO393247 RXK393247 SHG393247 SRC393247 TAY393247 TKU393247 TUQ393247 UEM393247 UOI393247 UYE393247 VIA393247 VRW393247 WBS393247 WLO393247 WVK393247 C458783 IY458783 SU458783 ACQ458783 AMM458783 AWI458783 BGE458783 BQA458783 BZW458783 CJS458783 CTO458783 DDK458783 DNG458783 DXC458783 EGY458783 EQU458783 FAQ458783 FKM458783 FUI458783 GEE458783 GOA458783 GXW458783 HHS458783 HRO458783 IBK458783 ILG458783 IVC458783 JEY458783 JOU458783 JYQ458783 KIM458783 KSI458783 LCE458783 LMA458783 LVW458783 MFS458783 MPO458783 MZK458783 NJG458783 NTC458783 OCY458783 OMU458783 OWQ458783 PGM458783 PQI458783 QAE458783 QKA458783 QTW458783 RDS458783 RNO458783 RXK458783 SHG458783 SRC458783 TAY458783 TKU458783 TUQ458783 UEM458783 UOI458783 UYE458783 VIA458783 VRW458783 WBS458783 WLO458783 WVK458783 C524319 IY524319 SU524319 ACQ524319 AMM524319 AWI524319 BGE524319 BQA524319 BZW524319 CJS524319 CTO524319 DDK524319 DNG524319 DXC524319 EGY524319 EQU524319 FAQ524319 FKM524319 FUI524319 GEE524319 GOA524319 GXW524319 HHS524319 HRO524319 IBK524319 ILG524319 IVC524319 JEY524319 JOU524319 JYQ524319 KIM524319 KSI524319 LCE524319 LMA524319 LVW524319 MFS524319 MPO524319 MZK524319 NJG524319 NTC524319 OCY524319 OMU524319 OWQ524319 PGM524319 PQI524319 QAE524319 QKA524319 QTW524319 RDS524319 RNO524319 RXK524319 SHG524319 SRC524319 TAY524319 TKU524319 TUQ524319 UEM524319 UOI524319 UYE524319 VIA524319 VRW524319 WBS524319 WLO524319 WVK524319 C589855 IY589855 SU589855 ACQ589855 AMM589855 AWI589855 BGE589855 BQA589855 BZW589855 CJS589855 CTO589855 DDK589855 DNG589855 DXC589855 EGY589855 EQU589855 FAQ589855 FKM589855 FUI589855 GEE589855 GOA589855 GXW589855 HHS589855 HRO589855 IBK589855 ILG589855 IVC589855 JEY589855 JOU589855 JYQ589855 KIM589855 KSI589855 LCE589855 LMA589855 LVW589855 MFS589855 MPO589855 MZK589855 NJG589855 NTC589855 OCY589855 OMU589855 OWQ589855 PGM589855 PQI589855 QAE589855 QKA589855 QTW589855 RDS589855 RNO589855 RXK589855 SHG589855 SRC589855 TAY589855 TKU589855 TUQ589855 UEM589855 UOI589855 UYE589855 VIA589855 VRW589855 WBS589855 WLO589855 WVK589855 C655391 IY655391 SU655391 ACQ655391 AMM655391 AWI655391 BGE655391 BQA655391 BZW655391 CJS655391 CTO655391 DDK655391 DNG655391 DXC655391 EGY655391 EQU655391 FAQ655391 FKM655391 FUI655391 GEE655391 GOA655391 GXW655391 HHS655391 HRO655391 IBK655391 ILG655391 IVC655391 JEY655391 JOU655391 JYQ655391 KIM655391 KSI655391 LCE655391 LMA655391 LVW655391 MFS655391 MPO655391 MZK655391 NJG655391 NTC655391 OCY655391 OMU655391 OWQ655391 PGM655391 PQI655391 QAE655391 QKA655391 QTW655391 RDS655391 RNO655391 RXK655391 SHG655391 SRC655391 TAY655391 TKU655391 TUQ655391 UEM655391 UOI655391 UYE655391 VIA655391 VRW655391 WBS655391 WLO655391 WVK655391 C720927 IY720927 SU720927 ACQ720927 AMM720927 AWI720927 BGE720927 BQA720927 BZW720927 CJS720927 CTO720927 DDK720927 DNG720927 DXC720927 EGY720927 EQU720927 FAQ720927 FKM720927 FUI720927 GEE720927 GOA720927 GXW720927 HHS720927 HRO720927 IBK720927 ILG720927 IVC720927 JEY720927 JOU720927 JYQ720927 KIM720927 KSI720927 LCE720927 LMA720927 LVW720927 MFS720927 MPO720927 MZK720927 NJG720927 NTC720927 OCY720927 OMU720927 OWQ720927 PGM720927 PQI720927 QAE720927 QKA720927 QTW720927 RDS720927 RNO720927 RXK720927 SHG720927 SRC720927 TAY720927 TKU720927 TUQ720927 UEM720927 UOI720927 UYE720927 VIA720927 VRW720927 WBS720927 WLO720927 WVK720927 C786463 IY786463 SU786463 ACQ786463 AMM786463 AWI786463 BGE786463 BQA786463 BZW786463 CJS786463 CTO786463 DDK786463 DNG786463 DXC786463 EGY786463 EQU786463 FAQ786463 FKM786463 FUI786463 GEE786463 GOA786463 GXW786463 HHS786463 HRO786463 IBK786463 ILG786463 IVC786463 JEY786463 JOU786463 JYQ786463 KIM786463 KSI786463 LCE786463 LMA786463 LVW786463 MFS786463 MPO786463 MZK786463 NJG786463 NTC786463 OCY786463 OMU786463 OWQ786463 PGM786463 PQI786463 QAE786463 QKA786463 QTW786463 RDS786463 RNO786463 RXK786463 SHG786463 SRC786463 TAY786463 TKU786463 TUQ786463 UEM786463 UOI786463 UYE786463 VIA786463 VRW786463 WBS786463 WLO786463 WVK786463 C851999 IY851999 SU851999 ACQ851999 AMM851999 AWI851999 BGE851999 BQA851999 BZW851999 CJS851999 CTO851999 DDK851999 DNG851999 DXC851999 EGY851999 EQU851999 FAQ851999 FKM851999 FUI851999 GEE851999 GOA851999 GXW851999 HHS851999 HRO851999 IBK851999 ILG851999 IVC851999 JEY851999 JOU851999 JYQ851999 KIM851999 KSI851999 LCE851999 LMA851999 LVW851999 MFS851999 MPO851999 MZK851999 NJG851999 NTC851999 OCY851999 OMU851999 OWQ851999 PGM851999 PQI851999 QAE851999 QKA851999 QTW851999 RDS851999 RNO851999 RXK851999 SHG851999 SRC851999 TAY851999 TKU851999 TUQ851999 UEM851999 UOI851999 UYE851999 VIA851999 VRW851999 WBS851999 WLO851999 WVK851999 C917535 IY917535 SU917535 ACQ917535 AMM917535 AWI917535 BGE917535 BQA917535 BZW917535 CJS917535 CTO917535 DDK917535 DNG917535 DXC917535 EGY917535 EQU917535 FAQ917535 FKM917535 FUI917535 GEE917535 GOA917535 GXW917535 HHS917535 HRO917535 IBK917535 ILG917535 IVC917535 JEY917535 JOU917535 JYQ917535 KIM917535 KSI917535 LCE917535 LMA917535 LVW917535 MFS917535 MPO917535 MZK917535 NJG917535 NTC917535 OCY917535 OMU917535 OWQ917535 PGM917535 PQI917535 QAE917535 QKA917535 QTW917535 RDS917535 RNO917535 RXK917535 SHG917535 SRC917535 TAY917535 TKU917535 TUQ917535 UEM917535 UOI917535 UYE917535 VIA917535 VRW917535 WBS917535 WLO917535 WVK917535 C983071 IY983071 SU983071 ACQ983071 AMM983071 AWI983071 BGE983071 BQA983071 BZW983071 CJS983071 CTO983071 DDK983071 DNG983071 DXC983071 EGY983071 EQU983071 FAQ983071 FKM983071 FUI983071 GEE983071 GOA983071 GXW983071 HHS983071 HRO983071 IBK983071 ILG983071 IVC983071 JEY983071 JOU983071 JYQ983071 KIM983071 KSI983071 LCE983071 LMA983071 LVW983071 MFS983071 MPO983071 MZK983071 NJG983071 NTC983071 OCY983071 OMU983071 OWQ983071 PGM983071 PQI983071 QAE983071 QKA983071 QTW983071 RDS983071 RNO983071 RXK983071 SHG983071 SRC983071 TAY983071 TKU983071 TUQ983071 UEM983071 UOI983071 UYE983071 VIA983071 VRW983071 WBS983071 WLO983071 WVK983071 P31">
      <formula1>Standzeit</formula1>
    </dataValidation>
  </dataValidations>
  <pageMargins left="0.7" right="0.7" top="0.78740157499999996" bottom="0.78740157499999996" header="0.3" footer="0.3"/>
  <pageSetup paperSize="9" scale="71" orientation="portrait"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56"/>
  <sheetViews>
    <sheetView workbookViewId="0">
      <selection sqref="A1:XFD1048576"/>
    </sheetView>
  </sheetViews>
  <sheetFormatPr baseColWidth="10" defaultRowHeight="15" x14ac:dyDescent="0.25"/>
  <cols>
    <col min="1" max="1" width="17.7109375" customWidth="1"/>
    <col min="2" max="2" width="16.140625" customWidth="1"/>
    <col min="14" max="87" width="3" customWidth="1"/>
    <col min="257" max="257" width="17.7109375" customWidth="1"/>
    <col min="258" max="258" width="16.140625" customWidth="1"/>
    <col min="270" max="343" width="3" customWidth="1"/>
    <col min="513" max="513" width="17.7109375" customWidth="1"/>
    <col min="514" max="514" width="16.140625" customWidth="1"/>
    <col min="526" max="599" width="3" customWidth="1"/>
    <col min="769" max="769" width="17.7109375" customWidth="1"/>
    <col min="770" max="770" width="16.140625" customWidth="1"/>
    <col min="782" max="855" width="3" customWidth="1"/>
    <col min="1025" max="1025" width="17.7109375" customWidth="1"/>
    <col min="1026" max="1026" width="16.140625" customWidth="1"/>
    <col min="1038" max="1111" width="3" customWidth="1"/>
    <col min="1281" max="1281" width="17.7109375" customWidth="1"/>
    <col min="1282" max="1282" width="16.140625" customWidth="1"/>
    <col min="1294" max="1367" width="3" customWidth="1"/>
    <col min="1537" max="1537" width="17.7109375" customWidth="1"/>
    <col min="1538" max="1538" width="16.140625" customWidth="1"/>
    <col min="1550" max="1623" width="3" customWidth="1"/>
    <col min="1793" max="1793" width="17.7109375" customWidth="1"/>
    <col min="1794" max="1794" width="16.140625" customWidth="1"/>
    <col min="1806" max="1879" width="3" customWidth="1"/>
    <col min="2049" max="2049" width="17.7109375" customWidth="1"/>
    <col min="2050" max="2050" width="16.140625" customWidth="1"/>
    <col min="2062" max="2135" width="3" customWidth="1"/>
    <col min="2305" max="2305" width="17.7109375" customWidth="1"/>
    <col min="2306" max="2306" width="16.140625" customWidth="1"/>
    <col min="2318" max="2391" width="3" customWidth="1"/>
    <col min="2561" max="2561" width="17.7109375" customWidth="1"/>
    <col min="2562" max="2562" width="16.140625" customWidth="1"/>
    <col min="2574" max="2647" width="3" customWidth="1"/>
    <col min="2817" max="2817" width="17.7109375" customWidth="1"/>
    <col min="2818" max="2818" width="16.140625" customWidth="1"/>
    <col min="2830" max="2903" width="3" customWidth="1"/>
    <col min="3073" max="3073" width="17.7109375" customWidth="1"/>
    <col min="3074" max="3074" width="16.140625" customWidth="1"/>
    <col min="3086" max="3159" width="3" customWidth="1"/>
    <col min="3329" max="3329" width="17.7109375" customWidth="1"/>
    <col min="3330" max="3330" width="16.140625" customWidth="1"/>
    <col min="3342" max="3415" width="3" customWidth="1"/>
    <col min="3585" max="3585" width="17.7109375" customWidth="1"/>
    <col min="3586" max="3586" width="16.140625" customWidth="1"/>
    <col min="3598" max="3671" width="3" customWidth="1"/>
    <col min="3841" max="3841" width="17.7109375" customWidth="1"/>
    <col min="3842" max="3842" width="16.140625" customWidth="1"/>
    <col min="3854" max="3927" width="3" customWidth="1"/>
    <col min="4097" max="4097" width="17.7109375" customWidth="1"/>
    <col min="4098" max="4098" width="16.140625" customWidth="1"/>
    <col min="4110" max="4183" width="3" customWidth="1"/>
    <col min="4353" max="4353" width="17.7109375" customWidth="1"/>
    <col min="4354" max="4354" width="16.140625" customWidth="1"/>
    <col min="4366" max="4439" width="3" customWidth="1"/>
    <col min="4609" max="4609" width="17.7109375" customWidth="1"/>
    <col min="4610" max="4610" width="16.140625" customWidth="1"/>
    <col min="4622" max="4695" width="3" customWidth="1"/>
    <col min="4865" max="4865" width="17.7109375" customWidth="1"/>
    <col min="4866" max="4866" width="16.140625" customWidth="1"/>
    <col min="4878" max="4951" width="3" customWidth="1"/>
    <col min="5121" max="5121" width="17.7109375" customWidth="1"/>
    <col min="5122" max="5122" width="16.140625" customWidth="1"/>
    <col min="5134" max="5207" width="3" customWidth="1"/>
    <col min="5377" max="5377" width="17.7109375" customWidth="1"/>
    <col min="5378" max="5378" width="16.140625" customWidth="1"/>
    <col min="5390" max="5463" width="3" customWidth="1"/>
    <col min="5633" max="5633" width="17.7109375" customWidth="1"/>
    <col min="5634" max="5634" width="16.140625" customWidth="1"/>
    <col min="5646" max="5719" width="3" customWidth="1"/>
    <col min="5889" max="5889" width="17.7109375" customWidth="1"/>
    <col min="5890" max="5890" width="16.140625" customWidth="1"/>
    <col min="5902" max="5975" width="3" customWidth="1"/>
    <col min="6145" max="6145" width="17.7109375" customWidth="1"/>
    <col min="6146" max="6146" width="16.140625" customWidth="1"/>
    <col min="6158" max="6231" width="3" customWidth="1"/>
    <col min="6401" max="6401" width="17.7109375" customWidth="1"/>
    <col min="6402" max="6402" width="16.140625" customWidth="1"/>
    <col min="6414" max="6487" width="3" customWidth="1"/>
    <col min="6657" max="6657" width="17.7109375" customWidth="1"/>
    <col min="6658" max="6658" width="16.140625" customWidth="1"/>
    <col min="6670" max="6743" width="3" customWidth="1"/>
    <col min="6913" max="6913" width="17.7109375" customWidth="1"/>
    <col min="6914" max="6914" width="16.140625" customWidth="1"/>
    <col min="6926" max="6999" width="3" customWidth="1"/>
    <col min="7169" max="7169" width="17.7109375" customWidth="1"/>
    <col min="7170" max="7170" width="16.140625" customWidth="1"/>
    <col min="7182" max="7255" width="3" customWidth="1"/>
    <col min="7425" max="7425" width="17.7109375" customWidth="1"/>
    <col min="7426" max="7426" width="16.140625" customWidth="1"/>
    <col min="7438" max="7511" width="3" customWidth="1"/>
    <col min="7681" max="7681" width="17.7109375" customWidth="1"/>
    <col min="7682" max="7682" width="16.140625" customWidth="1"/>
    <col min="7694" max="7767" width="3" customWidth="1"/>
    <col min="7937" max="7937" width="17.7109375" customWidth="1"/>
    <col min="7938" max="7938" width="16.140625" customWidth="1"/>
    <col min="7950" max="8023" width="3" customWidth="1"/>
    <col min="8193" max="8193" width="17.7109375" customWidth="1"/>
    <col min="8194" max="8194" width="16.140625" customWidth="1"/>
    <col min="8206" max="8279" width="3" customWidth="1"/>
    <col min="8449" max="8449" width="17.7109375" customWidth="1"/>
    <col min="8450" max="8450" width="16.140625" customWidth="1"/>
    <col min="8462" max="8535" width="3" customWidth="1"/>
    <col min="8705" max="8705" width="17.7109375" customWidth="1"/>
    <col min="8706" max="8706" width="16.140625" customWidth="1"/>
    <col min="8718" max="8791" width="3" customWidth="1"/>
    <col min="8961" max="8961" width="17.7109375" customWidth="1"/>
    <col min="8962" max="8962" width="16.140625" customWidth="1"/>
    <col min="8974" max="9047" width="3" customWidth="1"/>
    <col min="9217" max="9217" width="17.7109375" customWidth="1"/>
    <col min="9218" max="9218" width="16.140625" customWidth="1"/>
    <col min="9230" max="9303" width="3" customWidth="1"/>
    <col min="9473" max="9473" width="17.7109375" customWidth="1"/>
    <col min="9474" max="9474" width="16.140625" customWidth="1"/>
    <col min="9486" max="9559" width="3" customWidth="1"/>
    <col min="9729" max="9729" width="17.7109375" customWidth="1"/>
    <col min="9730" max="9730" width="16.140625" customWidth="1"/>
    <col min="9742" max="9815" width="3" customWidth="1"/>
    <col min="9985" max="9985" width="17.7109375" customWidth="1"/>
    <col min="9986" max="9986" width="16.140625" customWidth="1"/>
    <col min="9998" max="10071" width="3" customWidth="1"/>
    <col min="10241" max="10241" width="17.7109375" customWidth="1"/>
    <col min="10242" max="10242" width="16.140625" customWidth="1"/>
    <col min="10254" max="10327" width="3" customWidth="1"/>
    <col min="10497" max="10497" width="17.7109375" customWidth="1"/>
    <col min="10498" max="10498" width="16.140625" customWidth="1"/>
    <col min="10510" max="10583" width="3" customWidth="1"/>
    <col min="10753" max="10753" width="17.7109375" customWidth="1"/>
    <col min="10754" max="10754" width="16.140625" customWidth="1"/>
    <col min="10766" max="10839" width="3" customWidth="1"/>
    <col min="11009" max="11009" width="17.7109375" customWidth="1"/>
    <col min="11010" max="11010" width="16.140625" customWidth="1"/>
    <col min="11022" max="11095" width="3" customWidth="1"/>
    <col min="11265" max="11265" width="17.7109375" customWidth="1"/>
    <col min="11266" max="11266" width="16.140625" customWidth="1"/>
    <col min="11278" max="11351" width="3" customWidth="1"/>
    <col min="11521" max="11521" width="17.7109375" customWidth="1"/>
    <col min="11522" max="11522" width="16.140625" customWidth="1"/>
    <col min="11534" max="11607" width="3" customWidth="1"/>
    <col min="11777" max="11777" width="17.7109375" customWidth="1"/>
    <col min="11778" max="11778" width="16.140625" customWidth="1"/>
    <col min="11790" max="11863" width="3" customWidth="1"/>
    <col min="12033" max="12033" width="17.7109375" customWidth="1"/>
    <col min="12034" max="12034" width="16.140625" customWidth="1"/>
    <col min="12046" max="12119" width="3" customWidth="1"/>
    <col min="12289" max="12289" width="17.7109375" customWidth="1"/>
    <col min="12290" max="12290" width="16.140625" customWidth="1"/>
    <col min="12302" max="12375" width="3" customWidth="1"/>
    <col min="12545" max="12545" width="17.7109375" customWidth="1"/>
    <col min="12546" max="12546" width="16.140625" customWidth="1"/>
    <col min="12558" max="12631" width="3" customWidth="1"/>
    <col min="12801" max="12801" width="17.7109375" customWidth="1"/>
    <col min="12802" max="12802" width="16.140625" customWidth="1"/>
    <col min="12814" max="12887" width="3" customWidth="1"/>
    <col min="13057" max="13057" width="17.7109375" customWidth="1"/>
    <col min="13058" max="13058" width="16.140625" customWidth="1"/>
    <col min="13070" max="13143" width="3" customWidth="1"/>
    <col min="13313" max="13313" width="17.7109375" customWidth="1"/>
    <col min="13314" max="13314" width="16.140625" customWidth="1"/>
    <col min="13326" max="13399" width="3" customWidth="1"/>
    <col min="13569" max="13569" width="17.7109375" customWidth="1"/>
    <col min="13570" max="13570" width="16.140625" customWidth="1"/>
    <col min="13582" max="13655" width="3" customWidth="1"/>
    <col min="13825" max="13825" width="17.7109375" customWidth="1"/>
    <col min="13826" max="13826" width="16.140625" customWidth="1"/>
    <col min="13838" max="13911" width="3" customWidth="1"/>
    <col min="14081" max="14081" width="17.7109375" customWidth="1"/>
    <col min="14082" max="14082" width="16.140625" customWidth="1"/>
    <col min="14094" max="14167" width="3" customWidth="1"/>
    <col min="14337" max="14337" width="17.7109375" customWidth="1"/>
    <col min="14338" max="14338" width="16.140625" customWidth="1"/>
    <col min="14350" max="14423" width="3" customWidth="1"/>
    <col min="14593" max="14593" width="17.7109375" customWidth="1"/>
    <col min="14594" max="14594" width="16.140625" customWidth="1"/>
    <col min="14606" max="14679" width="3" customWidth="1"/>
    <col min="14849" max="14849" width="17.7109375" customWidth="1"/>
    <col min="14850" max="14850" width="16.140625" customWidth="1"/>
    <col min="14862" max="14935" width="3" customWidth="1"/>
    <col min="15105" max="15105" width="17.7109375" customWidth="1"/>
    <col min="15106" max="15106" width="16.140625" customWidth="1"/>
    <col min="15118" max="15191" width="3" customWidth="1"/>
    <col min="15361" max="15361" width="17.7109375" customWidth="1"/>
    <col min="15362" max="15362" width="16.140625" customWidth="1"/>
    <col min="15374" max="15447" width="3" customWidth="1"/>
    <col min="15617" max="15617" width="17.7109375" customWidth="1"/>
    <col min="15618" max="15618" width="16.140625" customWidth="1"/>
    <col min="15630" max="15703" width="3" customWidth="1"/>
    <col min="15873" max="15873" width="17.7109375" customWidth="1"/>
    <col min="15874" max="15874" width="16.140625" customWidth="1"/>
    <col min="15886" max="15959" width="3" customWidth="1"/>
    <col min="16129" max="16129" width="17.7109375" customWidth="1"/>
    <col min="16130" max="16130" width="16.140625" customWidth="1"/>
    <col min="16142" max="16215" width="3" customWidth="1"/>
  </cols>
  <sheetData>
    <row r="1" spans="1:80" ht="21" x14ac:dyDescent="0.35">
      <c r="A1" s="117" t="s">
        <v>54</v>
      </c>
      <c r="N1" s="118" t="s">
        <v>54</v>
      </c>
    </row>
    <row r="3" spans="1:80" ht="15.75" x14ac:dyDescent="0.25">
      <c r="A3" s="2" t="s">
        <v>55</v>
      </c>
      <c r="B3" s="2" t="s">
        <v>56</v>
      </c>
    </row>
    <row r="4" spans="1:80" ht="15.75" x14ac:dyDescent="0.25">
      <c r="A4" s="119">
        <v>0</v>
      </c>
      <c r="B4" s="120">
        <v>0</v>
      </c>
      <c r="E4" s="119">
        <v>0</v>
      </c>
      <c r="F4" s="120">
        <f t="shared" ref="F4:F19" si="0">E4/(1-E4)</f>
        <v>0</v>
      </c>
    </row>
    <row r="5" spans="1:80" ht="15.75" x14ac:dyDescent="0.25">
      <c r="A5" s="119">
        <v>0.15</v>
      </c>
      <c r="B5" s="120">
        <f>A5/(1-A5)</f>
        <v>0.17647058823529413</v>
      </c>
      <c r="E5" s="119">
        <v>0.05</v>
      </c>
      <c r="F5" s="120">
        <f t="shared" si="0"/>
        <v>5.2631578947368425E-2</v>
      </c>
    </row>
    <row r="6" spans="1:80" ht="18.75" x14ac:dyDescent="0.3">
      <c r="A6" s="119">
        <v>0.25</v>
      </c>
      <c r="B6" s="120">
        <f>A6/(1-A6)</f>
        <v>0.33333333333333331</v>
      </c>
      <c r="E6" s="119">
        <v>0.1</v>
      </c>
      <c r="F6" s="120">
        <f t="shared" si="0"/>
        <v>0.11111111111111112</v>
      </c>
      <c r="Y6" s="121" t="s">
        <v>57</v>
      </c>
      <c r="BK6" s="121" t="s">
        <v>58</v>
      </c>
    </row>
    <row r="7" spans="1:80" ht="15.75" x14ac:dyDescent="0.25">
      <c r="A7" s="119">
        <v>0.5</v>
      </c>
      <c r="B7" s="120">
        <f>A7/(1-A7)</f>
        <v>1</v>
      </c>
      <c r="E7" s="119">
        <v>0.15</v>
      </c>
      <c r="F7" s="120">
        <f t="shared" si="0"/>
        <v>0.17647058823529413</v>
      </c>
      <c r="Y7" s="122" t="s">
        <v>59</v>
      </c>
      <c r="BK7" s="122" t="s">
        <v>60</v>
      </c>
    </row>
    <row r="8" spans="1:80" ht="15.75" x14ac:dyDescent="0.25">
      <c r="E8" s="119">
        <v>0.2</v>
      </c>
      <c r="F8" s="120">
        <f t="shared" si="0"/>
        <v>0.25</v>
      </c>
      <c r="Y8" s="122" t="s">
        <v>61</v>
      </c>
      <c r="BK8" s="122" t="s">
        <v>62</v>
      </c>
    </row>
    <row r="9" spans="1:80" ht="15.75" x14ac:dyDescent="0.25">
      <c r="E9" s="119">
        <v>0.25</v>
      </c>
      <c r="F9" s="120">
        <f t="shared" si="0"/>
        <v>0.33333333333333331</v>
      </c>
      <c r="Y9" s="122" t="s">
        <v>63</v>
      </c>
      <c r="BK9" s="122" t="s">
        <v>64</v>
      </c>
    </row>
    <row r="10" spans="1:80" ht="18.75" x14ac:dyDescent="0.3">
      <c r="E10" s="119">
        <v>0.3</v>
      </c>
      <c r="F10" s="120">
        <f t="shared" si="0"/>
        <v>0.4285714285714286</v>
      </c>
      <c r="U10" s="123" t="s">
        <v>65</v>
      </c>
      <c r="BG10" s="123" t="s">
        <v>65</v>
      </c>
    </row>
    <row r="11" spans="1:80" ht="15.75" x14ac:dyDescent="0.25">
      <c r="A11" s="18" t="s">
        <v>66</v>
      </c>
      <c r="B11" s="18" t="s">
        <v>67</v>
      </c>
      <c r="E11" s="119">
        <v>0.35</v>
      </c>
      <c r="F11" s="120">
        <f t="shared" si="0"/>
        <v>0.53846153846153844</v>
      </c>
    </row>
    <row r="12" spans="1:80" ht="15.75" x14ac:dyDescent="0.25">
      <c r="E12" s="119">
        <v>0.4</v>
      </c>
      <c r="F12" s="120">
        <f t="shared" si="0"/>
        <v>0.66666666666666674</v>
      </c>
    </row>
    <row r="13" spans="1:80" ht="16.5" thickBot="1" x14ac:dyDescent="0.3">
      <c r="E13" s="119">
        <v>0.45</v>
      </c>
      <c r="F13" s="120">
        <f t="shared" si="0"/>
        <v>0.81818181818181812</v>
      </c>
      <c r="T13" s="175">
        <v>400</v>
      </c>
      <c r="U13" s="175"/>
      <c r="BF13" s="175">
        <v>400</v>
      </c>
      <c r="BG13" s="175"/>
    </row>
    <row r="14" spans="1:80" ht="16.5" thickTop="1" x14ac:dyDescent="0.25">
      <c r="E14" s="119">
        <v>0.5</v>
      </c>
      <c r="F14" s="120">
        <f t="shared" si="0"/>
        <v>1</v>
      </c>
      <c r="T14" s="175"/>
      <c r="U14" s="175"/>
      <c r="V14" s="124"/>
      <c r="W14" s="125"/>
      <c r="X14" s="126"/>
      <c r="Y14" s="126"/>
      <c r="Z14" s="126"/>
      <c r="AA14" s="126"/>
      <c r="AB14" s="126"/>
      <c r="AC14" s="126"/>
      <c r="AD14" s="126"/>
      <c r="AE14" s="126"/>
      <c r="AF14" s="126"/>
      <c r="AG14" s="126"/>
      <c r="AH14" s="126"/>
      <c r="AI14" s="126"/>
      <c r="AJ14" s="126"/>
      <c r="AK14" s="126"/>
      <c r="AL14" s="126"/>
      <c r="AM14" s="126"/>
      <c r="AN14" s="126"/>
      <c r="AO14" s="126"/>
      <c r="AP14" s="127"/>
      <c r="BF14" s="175"/>
      <c r="BG14" s="175"/>
      <c r="BH14" s="124"/>
      <c r="BI14" s="125"/>
      <c r="BJ14" s="126"/>
      <c r="BK14" s="126"/>
      <c r="BL14" s="126"/>
      <c r="BM14" s="127"/>
      <c r="BN14" s="125"/>
      <c r="BO14" s="126"/>
      <c r="BP14" s="126"/>
      <c r="BQ14" s="126"/>
      <c r="BR14" s="127"/>
      <c r="BS14" s="125"/>
      <c r="BT14" s="126"/>
      <c r="BU14" s="126"/>
      <c r="BV14" s="126"/>
      <c r="BW14" s="126"/>
      <c r="BX14" s="125"/>
      <c r="BY14" s="126"/>
      <c r="BZ14" s="126"/>
      <c r="CA14" s="126"/>
      <c r="CB14" s="127"/>
    </row>
    <row r="15" spans="1:80" ht="15.75" x14ac:dyDescent="0.25">
      <c r="E15" s="119">
        <v>0.55000000000000004</v>
      </c>
      <c r="F15" s="120">
        <f t="shared" si="0"/>
        <v>1.2222222222222225</v>
      </c>
      <c r="W15" s="128"/>
      <c r="X15" s="129"/>
      <c r="Y15" s="129"/>
      <c r="Z15" s="129"/>
      <c r="AA15" s="129"/>
      <c r="AB15" s="129"/>
      <c r="AC15" s="129"/>
      <c r="AD15" s="129"/>
      <c r="AE15" s="129"/>
      <c r="AF15" s="129"/>
      <c r="AG15" s="129"/>
      <c r="AH15" s="129"/>
      <c r="AI15" s="129"/>
      <c r="AJ15" s="129"/>
      <c r="AK15" s="129"/>
      <c r="AL15" s="129"/>
      <c r="AM15" s="129"/>
      <c r="AN15" s="129"/>
      <c r="AO15" s="129"/>
      <c r="AP15" s="130"/>
      <c r="BI15" s="128"/>
      <c r="BJ15" s="129"/>
      <c r="BK15" s="129"/>
      <c r="BL15" s="129"/>
      <c r="BM15" s="130"/>
      <c r="BN15" s="128"/>
      <c r="BO15" s="129"/>
      <c r="BP15" s="129"/>
      <c r="BQ15" s="129"/>
      <c r="BR15" s="130"/>
      <c r="BS15" s="128"/>
      <c r="BT15" s="129"/>
      <c r="BU15" s="129"/>
      <c r="BV15" s="129"/>
      <c r="BW15" s="129"/>
      <c r="BX15" s="128"/>
      <c r="BY15" s="129"/>
      <c r="BZ15" s="129"/>
      <c r="CA15" s="129"/>
      <c r="CB15" s="130"/>
    </row>
    <row r="16" spans="1:80" ht="15.75" x14ac:dyDescent="0.25">
      <c r="E16" s="119">
        <v>0.6</v>
      </c>
      <c r="F16" s="120">
        <f t="shared" si="0"/>
        <v>1.4999999999999998</v>
      </c>
      <c r="W16" s="128"/>
      <c r="X16" s="129"/>
      <c r="Y16" s="129"/>
      <c r="Z16" s="129"/>
      <c r="AA16" s="129"/>
      <c r="AB16" s="129"/>
      <c r="AC16" s="129"/>
      <c r="AD16" s="129"/>
      <c r="AE16" s="129"/>
      <c r="AF16" s="129"/>
      <c r="AG16" s="129"/>
      <c r="AH16" s="129"/>
      <c r="AI16" s="129"/>
      <c r="AJ16" s="129"/>
      <c r="AK16" s="129"/>
      <c r="AL16" s="129"/>
      <c r="AM16" s="129"/>
      <c r="AN16" s="129"/>
      <c r="AO16" s="129"/>
      <c r="AP16" s="130"/>
      <c r="BI16" s="128"/>
      <c r="BJ16" s="129"/>
      <c r="BK16" s="129"/>
      <c r="BL16" s="129"/>
      <c r="BM16" s="130"/>
      <c r="BN16" s="128"/>
      <c r="BO16" s="129"/>
      <c r="BP16" s="129"/>
      <c r="BQ16" s="129"/>
      <c r="BR16" s="130"/>
      <c r="BS16" s="128"/>
      <c r="BT16" s="129"/>
      <c r="BU16" s="129"/>
      <c r="BV16" s="129"/>
      <c r="BW16" s="129"/>
      <c r="BX16" s="128"/>
      <c r="BY16" s="129"/>
      <c r="BZ16" s="129"/>
      <c r="CA16" s="129"/>
      <c r="CB16" s="130"/>
    </row>
    <row r="17" spans="1:80" ht="15.75" x14ac:dyDescent="0.25">
      <c r="E17" s="119">
        <v>0.65</v>
      </c>
      <c r="F17" s="120">
        <f t="shared" si="0"/>
        <v>1.8571428571428574</v>
      </c>
      <c r="W17" s="128"/>
      <c r="X17" s="129"/>
      <c r="Y17" s="129"/>
      <c r="Z17" s="129"/>
      <c r="AA17" s="129"/>
      <c r="AB17" s="129"/>
      <c r="AC17" s="129"/>
      <c r="AD17" s="129"/>
      <c r="AE17" s="129"/>
      <c r="AF17" s="129"/>
      <c r="AG17" s="129"/>
      <c r="AH17" s="129"/>
      <c r="AI17" s="129"/>
      <c r="AJ17" s="129"/>
      <c r="AK17" s="129"/>
      <c r="AL17" s="129"/>
      <c r="AM17" s="129"/>
      <c r="AN17" s="129"/>
      <c r="AO17" s="129"/>
      <c r="AP17" s="130"/>
      <c r="BI17" s="128"/>
      <c r="BJ17" s="129"/>
      <c r="BK17" s="129"/>
      <c r="BL17" s="129"/>
      <c r="BM17" s="130"/>
      <c r="BN17" s="128"/>
      <c r="BO17" s="129"/>
      <c r="BP17" s="129"/>
      <c r="BQ17" s="129"/>
      <c r="BR17" s="130"/>
      <c r="BS17" s="128"/>
      <c r="BT17" s="129"/>
      <c r="BU17" s="129"/>
      <c r="BV17" s="129"/>
      <c r="BW17" s="129"/>
      <c r="BX17" s="128"/>
      <c r="BY17" s="129"/>
      <c r="BZ17" s="129"/>
      <c r="CA17" s="129"/>
      <c r="CB17" s="130"/>
    </row>
    <row r="18" spans="1:80" ht="16.5" thickBot="1" x14ac:dyDescent="0.3">
      <c r="E18" s="119">
        <v>0.7</v>
      </c>
      <c r="F18" s="120">
        <f t="shared" si="0"/>
        <v>2.333333333333333</v>
      </c>
      <c r="T18" s="175">
        <v>300</v>
      </c>
      <c r="U18" s="175"/>
      <c r="W18" s="128"/>
      <c r="X18" s="129"/>
      <c r="Y18" s="129"/>
      <c r="Z18" s="129"/>
      <c r="AA18" s="129"/>
      <c r="AB18" s="129"/>
      <c r="AC18" s="129"/>
      <c r="AD18" s="129"/>
      <c r="AE18" s="129"/>
      <c r="AF18" s="129"/>
      <c r="AG18" s="129"/>
      <c r="AH18" s="129"/>
      <c r="AI18" s="129"/>
      <c r="AJ18" s="129"/>
      <c r="AK18" s="129"/>
      <c r="AL18" s="129"/>
      <c r="AM18" s="129"/>
      <c r="AN18" s="129"/>
      <c r="AO18" s="129"/>
      <c r="AP18" s="130"/>
      <c r="BF18" s="175">
        <v>300</v>
      </c>
      <c r="BG18" s="175"/>
      <c r="BI18" s="128"/>
      <c r="BJ18" s="129"/>
      <c r="BK18" s="129"/>
      <c r="BL18" s="129"/>
      <c r="BM18" s="130"/>
      <c r="BN18" s="128"/>
      <c r="BO18" s="129"/>
      <c r="BP18" s="129"/>
      <c r="BQ18" s="129"/>
      <c r="BR18" s="130"/>
      <c r="BS18" s="128"/>
      <c r="BT18" s="129"/>
      <c r="BU18" s="129"/>
      <c r="BV18" s="129"/>
      <c r="BW18" s="129"/>
      <c r="BX18" s="128"/>
      <c r="BY18" s="129"/>
      <c r="BZ18" s="129"/>
      <c r="CA18" s="129"/>
      <c r="CB18" s="130"/>
    </row>
    <row r="19" spans="1:80" ht="16.5" thickTop="1" x14ac:dyDescent="0.25">
      <c r="E19" s="119">
        <v>0.75</v>
      </c>
      <c r="F19" s="120">
        <f t="shared" si="0"/>
        <v>3</v>
      </c>
      <c r="T19" s="175"/>
      <c r="U19" s="175"/>
      <c r="V19" s="124"/>
      <c r="W19" s="128"/>
      <c r="X19" s="129"/>
      <c r="Y19" s="129"/>
      <c r="Z19" s="129"/>
      <c r="AA19" s="129"/>
      <c r="AB19" s="129"/>
      <c r="AC19" s="129"/>
      <c r="AD19" s="129"/>
      <c r="AE19" s="129"/>
      <c r="AF19" s="129"/>
      <c r="AG19" s="129"/>
      <c r="AH19" s="129"/>
      <c r="AI19" s="129"/>
      <c r="AJ19" s="129"/>
      <c r="AK19" s="129"/>
      <c r="AL19" s="129"/>
      <c r="AM19" s="129"/>
      <c r="AN19" s="129"/>
      <c r="AO19" s="129"/>
      <c r="AP19" s="130"/>
      <c r="BF19" s="175"/>
      <c r="BG19" s="175"/>
      <c r="BH19" s="124"/>
      <c r="BI19" s="128"/>
      <c r="BJ19" s="129"/>
      <c r="BK19" s="129"/>
      <c r="BL19" s="129"/>
      <c r="BM19" s="130"/>
      <c r="BN19" s="128"/>
      <c r="BO19" s="129"/>
      <c r="BP19" s="129"/>
      <c r="BQ19" s="129"/>
      <c r="BR19" s="130"/>
      <c r="BS19" s="128"/>
      <c r="BT19" s="129"/>
      <c r="BU19" s="129"/>
      <c r="BV19" s="129"/>
      <c r="BW19" s="129"/>
      <c r="BX19" s="128"/>
      <c r="BY19" s="129"/>
      <c r="BZ19" s="129"/>
      <c r="CA19" s="129"/>
      <c r="CB19" s="130"/>
    </row>
    <row r="20" spans="1:80" ht="15.75" x14ac:dyDescent="0.25">
      <c r="E20" s="119"/>
      <c r="V20" s="129"/>
      <c r="W20" s="128"/>
      <c r="X20" s="129"/>
      <c r="Y20" s="129"/>
      <c r="Z20" s="129"/>
      <c r="AA20" s="129"/>
      <c r="AB20" s="129"/>
      <c r="AC20" s="129"/>
      <c r="AD20" s="129"/>
      <c r="AE20" s="129"/>
      <c r="AF20" s="129"/>
      <c r="AG20" s="129"/>
      <c r="AH20" s="129"/>
      <c r="AI20" s="129"/>
      <c r="AJ20" s="129"/>
      <c r="AK20" s="129"/>
      <c r="AL20" s="129"/>
      <c r="AM20" s="129"/>
      <c r="AN20" s="129"/>
      <c r="AO20" s="129"/>
      <c r="AP20" s="130"/>
      <c r="BH20" s="129"/>
      <c r="BI20" s="128"/>
      <c r="BJ20" s="129"/>
      <c r="BK20" s="129"/>
      <c r="BL20" s="129"/>
      <c r="BM20" s="130"/>
      <c r="BN20" s="128"/>
      <c r="BO20" s="129"/>
      <c r="BP20" s="129"/>
      <c r="BQ20" s="129"/>
      <c r="BR20" s="130"/>
      <c r="BS20" s="128"/>
      <c r="BT20" s="129"/>
      <c r="BU20" s="129"/>
      <c r="BV20" s="129"/>
      <c r="BW20" s="129"/>
      <c r="BX20" s="128"/>
      <c r="BY20" s="129"/>
      <c r="BZ20" s="129"/>
      <c r="CA20" s="129"/>
      <c r="CB20" s="130"/>
    </row>
    <row r="21" spans="1:80" ht="15.75" x14ac:dyDescent="0.25">
      <c r="E21" s="119"/>
      <c r="W21" s="128"/>
      <c r="X21" s="129"/>
      <c r="Y21" s="129"/>
      <c r="Z21" s="129"/>
      <c r="AA21" s="129"/>
      <c r="AB21" s="129"/>
      <c r="AC21" s="129"/>
      <c r="AD21" s="129"/>
      <c r="AE21" s="129"/>
      <c r="AF21" s="129"/>
      <c r="AG21" s="129"/>
      <c r="AH21" s="129"/>
      <c r="AI21" s="129"/>
      <c r="AJ21" s="129"/>
      <c r="AK21" s="129"/>
      <c r="AL21" s="129"/>
      <c r="AM21" s="129"/>
      <c r="AN21" s="129"/>
      <c r="AO21" s="129"/>
      <c r="AP21" s="130"/>
      <c r="BI21" s="128"/>
      <c r="BJ21" s="129"/>
      <c r="BK21" s="129"/>
      <c r="BL21" s="129"/>
      <c r="BM21" s="130"/>
      <c r="BN21" s="128"/>
      <c r="BO21" s="129"/>
      <c r="BP21" s="129"/>
      <c r="BQ21" s="129"/>
      <c r="BR21" s="130"/>
      <c r="BS21" s="128"/>
      <c r="BT21" s="129"/>
      <c r="BU21" s="129"/>
      <c r="BV21" s="129"/>
      <c r="BW21" s="129"/>
      <c r="BX21" s="128"/>
      <c r="BY21" s="129"/>
      <c r="BZ21" s="129"/>
      <c r="CA21" s="129"/>
      <c r="CB21" s="130"/>
    </row>
    <row r="22" spans="1:80" x14ac:dyDescent="0.25">
      <c r="W22" s="128"/>
      <c r="X22" s="129"/>
      <c r="Y22" s="129"/>
      <c r="Z22" s="129"/>
      <c r="AA22" s="129"/>
      <c r="AB22" s="129"/>
      <c r="AC22" s="129"/>
      <c r="AD22" s="129"/>
      <c r="AE22" s="129"/>
      <c r="AF22" s="129"/>
      <c r="AG22" s="129"/>
      <c r="AH22" s="129"/>
      <c r="AI22" s="129"/>
      <c r="AJ22" s="129"/>
      <c r="AK22" s="129"/>
      <c r="AL22" s="129"/>
      <c r="AM22" s="129"/>
      <c r="AN22" s="129"/>
      <c r="AO22" s="129"/>
      <c r="AP22" s="130"/>
      <c r="BI22" s="128"/>
      <c r="BJ22" s="129"/>
      <c r="BK22" s="129"/>
      <c r="BL22" s="129"/>
      <c r="BM22" s="130"/>
      <c r="BN22" s="128"/>
      <c r="BO22" s="129"/>
      <c r="BP22" s="129"/>
      <c r="BQ22" s="129"/>
      <c r="BR22" s="130"/>
      <c r="BS22" s="128"/>
      <c r="BT22" s="129"/>
      <c r="BU22" s="129"/>
      <c r="BV22" s="129"/>
      <c r="BW22" s="129"/>
      <c r="BX22" s="128"/>
      <c r="BY22" s="129"/>
      <c r="BZ22" s="129"/>
      <c r="CA22" s="129"/>
      <c r="CB22" s="130"/>
    </row>
    <row r="23" spans="1:80" ht="15.75" thickBot="1" x14ac:dyDescent="0.3">
      <c r="T23" s="175">
        <v>200</v>
      </c>
      <c r="U23" s="175"/>
      <c r="W23" s="128"/>
      <c r="X23" s="129"/>
      <c r="Y23" s="129"/>
      <c r="Z23" s="129"/>
      <c r="AA23" s="129"/>
      <c r="AB23" s="129"/>
      <c r="AC23" s="129"/>
      <c r="AD23" s="129"/>
      <c r="AE23" s="129"/>
      <c r="AF23" s="129"/>
      <c r="AG23" s="129"/>
      <c r="AH23" s="129"/>
      <c r="AI23" s="129"/>
      <c r="AJ23" s="129"/>
      <c r="AK23" s="129"/>
      <c r="AL23" s="129"/>
      <c r="AM23" s="129"/>
      <c r="AN23" s="129"/>
      <c r="AO23" s="129"/>
      <c r="AP23" s="130"/>
      <c r="BF23" s="175">
        <v>200</v>
      </c>
      <c r="BG23" s="175"/>
      <c r="BI23" s="128"/>
      <c r="BJ23" s="129"/>
      <c r="BK23" s="129"/>
      <c r="BL23" s="129"/>
      <c r="BM23" s="130"/>
      <c r="BN23" s="128"/>
      <c r="BO23" s="129"/>
      <c r="BP23" s="129"/>
      <c r="BQ23" s="129"/>
      <c r="BR23" s="130"/>
      <c r="BS23" s="128"/>
      <c r="BT23" s="129"/>
      <c r="BU23" s="129"/>
      <c r="BV23" s="129"/>
      <c r="BW23" s="129"/>
      <c r="BX23" s="128"/>
      <c r="BY23" s="129"/>
      <c r="BZ23" s="129"/>
      <c r="CA23" s="129"/>
      <c r="CB23" s="130"/>
    </row>
    <row r="24" spans="1:80" ht="21.75" thickTop="1" x14ac:dyDescent="0.35">
      <c r="B24" s="117"/>
      <c r="C24" s="117"/>
      <c r="D24" s="117"/>
      <c r="E24" s="117"/>
      <c r="F24" s="117"/>
      <c r="G24" s="117"/>
      <c r="H24" s="117"/>
      <c r="I24" s="117"/>
      <c r="J24" s="131"/>
      <c r="K24" s="131"/>
      <c r="L24" s="131"/>
      <c r="M24" s="131"/>
      <c r="T24" s="175"/>
      <c r="U24" s="175"/>
      <c r="V24" s="124"/>
      <c r="W24" s="128"/>
      <c r="X24" s="129"/>
      <c r="Y24" s="129"/>
      <c r="Z24" s="129"/>
      <c r="AA24" s="129"/>
      <c r="AB24" s="129"/>
      <c r="AC24" s="129"/>
      <c r="AD24" s="129"/>
      <c r="AE24" s="129"/>
      <c r="AF24" s="129"/>
      <c r="AG24" s="129"/>
      <c r="AH24" s="129"/>
      <c r="AI24" s="129"/>
      <c r="AJ24" s="129"/>
      <c r="AK24" s="129"/>
      <c r="AL24" s="129"/>
      <c r="AM24" s="129"/>
      <c r="AN24" s="129"/>
      <c r="AO24" s="129"/>
      <c r="AP24" s="130"/>
      <c r="BF24" s="175"/>
      <c r="BG24" s="175"/>
      <c r="BH24" s="124"/>
      <c r="BI24" s="128"/>
      <c r="BJ24" s="129"/>
      <c r="BK24" s="129"/>
      <c r="BL24" s="129"/>
      <c r="BM24" s="130"/>
      <c r="BN24" s="128"/>
      <c r="BO24" s="129"/>
      <c r="BP24" s="129"/>
      <c r="BQ24" s="129"/>
      <c r="BR24" s="130"/>
      <c r="BS24" s="128"/>
      <c r="BT24" s="129"/>
      <c r="BU24" s="129"/>
      <c r="BV24" s="129"/>
      <c r="BW24" s="129"/>
      <c r="BX24" s="128"/>
      <c r="BY24" s="129"/>
      <c r="BZ24" s="129"/>
      <c r="CA24" s="129"/>
      <c r="CB24" s="130"/>
    </row>
    <row r="25" spans="1:80" x14ac:dyDescent="0.25">
      <c r="W25" s="128"/>
      <c r="X25" s="129"/>
      <c r="Y25" s="129"/>
      <c r="Z25" s="129"/>
      <c r="AA25" s="129"/>
      <c r="AB25" s="129"/>
      <c r="AC25" s="129"/>
      <c r="AD25" s="129"/>
      <c r="AE25" s="129"/>
      <c r="AF25" s="129"/>
      <c r="AG25" s="129"/>
      <c r="AH25" s="129"/>
      <c r="AI25" s="129"/>
      <c r="AJ25" s="129"/>
      <c r="AK25" s="129"/>
      <c r="AL25" s="129"/>
      <c r="AM25" s="129"/>
      <c r="AN25" s="129"/>
      <c r="AO25" s="129"/>
      <c r="AP25" s="130"/>
      <c r="BI25" s="128"/>
      <c r="BJ25" s="129"/>
      <c r="BK25" s="129"/>
      <c r="BL25" s="129"/>
      <c r="BM25" s="130"/>
      <c r="BN25" s="128"/>
      <c r="BO25" s="129"/>
      <c r="BP25" s="129"/>
      <c r="BQ25" s="129"/>
      <c r="BR25" s="130"/>
      <c r="BS25" s="128"/>
      <c r="BT25" s="129"/>
      <c r="BU25" s="129"/>
      <c r="BV25" s="129"/>
      <c r="BW25" s="129"/>
      <c r="BX25" s="128"/>
      <c r="BY25" s="129"/>
      <c r="BZ25" s="129"/>
      <c r="CA25" s="129"/>
      <c r="CB25" s="130"/>
    </row>
    <row r="26" spans="1:80" x14ac:dyDescent="0.25">
      <c r="W26" s="128"/>
      <c r="X26" s="129"/>
      <c r="Y26" s="129"/>
      <c r="Z26" s="129"/>
      <c r="AA26" s="129"/>
      <c r="AB26" s="129"/>
      <c r="AC26" s="129"/>
      <c r="AD26" s="129"/>
      <c r="AE26" s="129"/>
      <c r="AF26" s="129"/>
      <c r="AG26" s="129"/>
      <c r="AH26" s="129"/>
      <c r="AI26" s="129"/>
      <c r="AJ26" s="129"/>
      <c r="AK26" s="129"/>
      <c r="AL26" s="129"/>
      <c r="AM26" s="129"/>
      <c r="AN26" s="129"/>
      <c r="AO26" s="129"/>
      <c r="AP26" s="130"/>
      <c r="BI26" s="128"/>
      <c r="BJ26" s="129"/>
      <c r="BK26" s="129"/>
      <c r="BL26" s="129"/>
      <c r="BM26" s="130"/>
      <c r="BN26" s="128"/>
      <c r="BO26" s="129"/>
      <c r="BP26" s="129"/>
      <c r="BQ26" s="129"/>
      <c r="BR26" s="130"/>
      <c r="BS26" s="128"/>
      <c r="BT26" s="129"/>
      <c r="BU26" s="129"/>
      <c r="BV26" s="129"/>
      <c r="BW26" s="129"/>
      <c r="BX26" s="128"/>
      <c r="BY26" s="129"/>
      <c r="BZ26" s="129"/>
      <c r="CA26" s="129"/>
      <c r="CB26" s="130"/>
    </row>
    <row r="27" spans="1:80" ht="18.75" x14ac:dyDescent="0.3">
      <c r="A27" s="132"/>
      <c r="B27" s="133"/>
      <c r="C27" s="133"/>
      <c r="D27" s="133"/>
      <c r="E27" s="133"/>
      <c r="F27" s="133"/>
      <c r="G27" s="133"/>
      <c r="H27" s="133"/>
      <c r="I27" s="133"/>
      <c r="J27" s="134"/>
      <c r="K27" s="134"/>
      <c r="L27" s="134"/>
      <c r="M27" s="134"/>
      <c r="W27" s="128"/>
      <c r="X27" s="129"/>
      <c r="Y27" s="129"/>
      <c r="Z27" s="129"/>
      <c r="AA27" s="129"/>
      <c r="AB27" s="129"/>
      <c r="AC27" s="129"/>
      <c r="AD27" s="129"/>
      <c r="AE27" s="129"/>
      <c r="AF27" s="129"/>
      <c r="AG27" s="129"/>
      <c r="AH27" s="129"/>
      <c r="AI27" s="129"/>
      <c r="AJ27" s="129"/>
      <c r="AK27" s="129"/>
      <c r="AL27" s="129"/>
      <c r="AM27" s="129"/>
      <c r="AN27" s="129"/>
      <c r="AO27" s="129"/>
      <c r="AP27" s="130"/>
      <c r="BI27" s="128"/>
      <c r="BJ27" s="129"/>
      <c r="BK27" s="129"/>
      <c r="BL27" s="129"/>
      <c r="BM27" s="130"/>
      <c r="BN27" s="128"/>
      <c r="BO27" s="129"/>
      <c r="BP27" s="129"/>
      <c r="BQ27" s="129"/>
      <c r="BR27" s="130"/>
      <c r="BS27" s="128"/>
      <c r="BT27" s="129"/>
      <c r="BU27" s="129"/>
      <c r="BV27" s="129"/>
      <c r="BW27" s="129"/>
      <c r="BX27" s="128"/>
      <c r="BY27" s="129"/>
      <c r="BZ27" s="129"/>
      <c r="CA27" s="129"/>
      <c r="CB27" s="130"/>
    </row>
    <row r="28" spans="1:80" ht="19.5" thickBot="1" x14ac:dyDescent="0.35">
      <c r="A28" s="132"/>
      <c r="B28" s="133"/>
      <c r="C28" s="133"/>
      <c r="D28" s="133"/>
      <c r="E28" s="133"/>
      <c r="F28" s="133"/>
      <c r="G28" s="133"/>
      <c r="H28" s="133"/>
      <c r="I28" s="133"/>
      <c r="J28" s="134"/>
      <c r="K28" s="134"/>
      <c r="L28" s="134"/>
      <c r="M28" s="134"/>
      <c r="T28" s="175">
        <v>100</v>
      </c>
      <c r="U28" s="175"/>
      <c r="W28" s="128"/>
      <c r="X28" s="129"/>
      <c r="Y28" s="129"/>
      <c r="Z28" s="129"/>
      <c r="AA28" s="129"/>
      <c r="AB28" s="129"/>
      <c r="AC28" s="129"/>
      <c r="AD28" s="129"/>
      <c r="AE28" s="129"/>
      <c r="AF28" s="129"/>
      <c r="AG28" s="129"/>
      <c r="AH28" s="129"/>
      <c r="AI28" s="129"/>
      <c r="AJ28" s="129"/>
      <c r="AK28" s="129"/>
      <c r="AL28" s="129"/>
      <c r="AM28" s="129"/>
      <c r="AN28" s="129"/>
      <c r="AO28" s="129"/>
      <c r="AP28" s="130"/>
      <c r="BF28" s="175">
        <v>100</v>
      </c>
      <c r="BG28" s="175"/>
      <c r="BI28" s="128"/>
      <c r="BJ28" s="129"/>
      <c r="BK28" s="129"/>
      <c r="BL28" s="129"/>
      <c r="BM28" s="130"/>
      <c r="BN28" s="128"/>
      <c r="BO28" s="129"/>
      <c r="BP28" s="129"/>
      <c r="BQ28" s="129"/>
      <c r="BR28" s="130"/>
      <c r="BS28" s="128"/>
      <c r="BT28" s="129"/>
      <c r="BU28" s="129"/>
      <c r="BV28" s="129"/>
      <c r="BW28" s="129"/>
      <c r="BX28" s="128"/>
      <c r="BY28" s="129"/>
      <c r="BZ28" s="129"/>
      <c r="CA28" s="129"/>
      <c r="CB28" s="130"/>
    </row>
    <row r="29" spans="1:80" ht="57.75" customHeight="1" thickTop="1" x14ac:dyDescent="0.25">
      <c r="A29" s="176" t="s">
        <v>68</v>
      </c>
      <c r="B29" s="176"/>
      <c r="C29" s="176"/>
      <c r="D29" s="176"/>
      <c r="E29" s="176"/>
      <c r="F29" s="176"/>
      <c r="G29" s="176"/>
      <c r="H29" s="176"/>
      <c r="I29" s="176"/>
      <c r="J29" s="176"/>
      <c r="K29" s="176"/>
      <c r="L29" s="176"/>
      <c r="M29" s="176"/>
      <c r="N29" s="176"/>
      <c r="O29" s="176"/>
      <c r="T29" s="175"/>
      <c r="U29" s="175"/>
      <c r="V29" s="124"/>
      <c r="W29" s="128"/>
      <c r="X29" s="129"/>
      <c r="Y29" s="129"/>
      <c r="Z29" s="129"/>
      <c r="AA29" s="129"/>
      <c r="AB29" s="129"/>
      <c r="AC29" s="129"/>
      <c r="AD29" s="129"/>
      <c r="AE29" s="129"/>
      <c r="AF29" s="129"/>
      <c r="AG29" s="129"/>
      <c r="AH29" s="129"/>
      <c r="AI29" s="129"/>
      <c r="AJ29" s="129"/>
      <c r="AK29" s="129"/>
      <c r="AL29" s="129"/>
      <c r="AM29" s="129"/>
      <c r="AN29" s="129"/>
      <c r="AO29" s="129"/>
      <c r="AP29" s="130"/>
      <c r="BF29" s="175"/>
      <c r="BG29" s="175"/>
      <c r="BH29" s="124"/>
      <c r="BI29" s="128"/>
      <c r="BJ29" s="129"/>
      <c r="BK29" s="129"/>
      <c r="BL29" s="129"/>
      <c r="BM29" s="130"/>
      <c r="BN29" s="128"/>
      <c r="BO29" s="129"/>
      <c r="BP29" s="129"/>
      <c r="BQ29" s="129"/>
      <c r="BR29" s="130"/>
      <c r="BS29" s="128"/>
      <c r="BT29" s="129"/>
      <c r="BU29" s="129"/>
      <c r="BV29" s="129"/>
      <c r="BW29" s="129"/>
      <c r="BX29" s="128"/>
      <c r="BY29" s="129"/>
      <c r="BZ29" s="129"/>
      <c r="CA29" s="129"/>
      <c r="CB29" s="130"/>
    </row>
    <row r="30" spans="1:80" ht="18.75" x14ac:dyDescent="0.3">
      <c r="A30" s="121" t="s">
        <v>69</v>
      </c>
      <c r="B30" s="121"/>
      <c r="C30" s="121"/>
      <c r="D30" s="121"/>
      <c r="E30" s="121"/>
      <c r="F30" s="121"/>
      <c r="G30" s="121"/>
      <c r="H30" s="121"/>
      <c r="I30" s="121"/>
      <c r="J30" s="135"/>
      <c r="K30" s="135"/>
      <c r="L30" s="135"/>
      <c r="M30" s="135"/>
      <c r="W30" s="128"/>
      <c r="X30" s="129"/>
      <c r="Y30" s="129"/>
      <c r="Z30" s="129"/>
      <c r="AA30" s="129"/>
      <c r="AB30" s="129"/>
      <c r="AC30" s="129"/>
      <c r="AD30" s="129"/>
      <c r="AE30" s="129"/>
      <c r="AF30" s="129"/>
      <c r="AG30" s="129"/>
      <c r="AH30" s="129"/>
      <c r="AI30" s="129"/>
      <c r="AJ30" s="129"/>
      <c r="AK30" s="129"/>
      <c r="AL30" s="129"/>
      <c r="AM30" s="129"/>
      <c r="AN30" s="129"/>
      <c r="AO30" s="129"/>
      <c r="AP30" s="130"/>
      <c r="BI30" s="128"/>
      <c r="BJ30" s="129"/>
      <c r="BK30" s="129"/>
      <c r="BL30" s="129"/>
      <c r="BM30" s="130"/>
      <c r="BN30" s="128"/>
      <c r="BO30" s="129"/>
      <c r="BP30" s="129"/>
      <c r="BQ30" s="129"/>
      <c r="BR30" s="130"/>
      <c r="BS30" s="128"/>
      <c r="BT30" s="129"/>
      <c r="BU30" s="129"/>
      <c r="BV30" s="129"/>
      <c r="BW30" s="129"/>
      <c r="BX30" s="128"/>
      <c r="BY30" s="129"/>
      <c r="BZ30" s="129"/>
      <c r="CA30" s="129"/>
      <c r="CB30" s="130"/>
    </row>
    <row r="31" spans="1:80" x14ac:dyDescent="0.25">
      <c r="W31" s="128"/>
      <c r="X31" s="129"/>
      <c r="Y31" s="129"/>
      <c r="Z31" s="129"/>
      <c r="AA31" s="129"/>
      <c r="AB31" s="129"/>
      <c r="AC31" s="129"/>
      <c r="AD31" s="129"/>
      <c r="AE31" s="129"/>
      <c r="AF31" s="129"/>
      <c r="AG31" s="129"/>
      <c r="AH31" s="129"/>
      <c r="AI31" s="129"/>
      <c r="AJ31" s="129"/>
      <c r="AK31" s="129"/>
      <c r="AL31" s="129"/>
      <c r="AM31" s="129"/>
      <c r="AN31" s="129"/>
      <c r="AO31" s="129"/>
      <c r="AP31" s="130"/>
      <c r="BI31" s="128"/>
      <c r="BJ31" s="129"/>
      <c r="BK31" s="129"/>
      <c r="BL31" s="129"/>
      <c r="BM31" s="130"/>
      <c r="BN31" s="128"/>
      <c r="BO31" s="129"/>
      <c r="BP31" s="129"/>
      <c r="BQ31" s="129"/>
      <c r="BR31" s="130"/>
      <c r="BS31" s="128"/>
      <c r="BT31" s="129"/>
      <c r="BU31" s="129"/>
      <c r="BV31" s="129"/>
      <c r="BW31" s="129"/>
      <c r="BX31" s="128"/>
      <c r="BY31" s="129"/>
      <c r="BZ31" s="129"/>
      <c r="CA31" s="129"/>
      <c r="CB31" s="130"/>
    </row>
    <row r="32" spans="1:80" x14ac:dyDescent="0.25">
      <c r="A32" t="s">
        <v>70</v>
      </c>
      <c r="J32" t="s">
        <v>71</v>
      </c>
      <c r="K32" t="s">
        <v>72</v>
      </c>
      <c r="W32" s="128"/>
      <c r="X32" s="129"/>
      <c r="Y32" s="129"/>
      <c r="Z32" s="129"/>
      <c r="AA32" s="129"/>
      <c r="AB32" s="129"/>
      <c r="AC32" s="129"/>
      <c r="AD32" s="129"/>
      <c r="AE32" s="129"/>
      <c r="AF32" s="129"/>
      <c r="AG32" s="129"/>
      <c r="AH32" s="129"/>
      <c r="AI32" s="129"/>
      <c r="AJ32" s="129"/>
      <c r="AK32" s="129"/>
      <c r="AL32" s="129"/>
      <c r="AM32" s="129"/>
      <c r="AN32" s="129"/>
      <c r="AO32" s="129"/>
      <c r="AP32" s="130"/>
      <c r="BI32" s="128"/>
      <c r="BJ32" s="129"/>
      <c r="BK32" s="129"/>
      <c r="BL32" s="129"/>
      <c r="BM32" s="130"/>
      <c r="BN32" s="128"/>
      <c r="BO32" s="129"/>
      <c r="BP32" s="129"/>
      <c r="BQ32" s="129"/>
      <c r="BR32" s="130"/>
      <c r="BS32" s="128"/>
      <c r="BT32" s="129"/>
      <c r="BU32" s="129"/>
      <c r="BV32" s="129"/>
      <c r="BW32" s="129"/>
      <c r="BX32" s="128"/>
      <c r="BY32" s="129"/>
      <c r="BZ32" s="129"/>
      <c r="CA32" s="129"/>
      <c r="CB32" s="130"/>
    </row>
    <row r="33" spans="1:86" x14ac:dyDescent="0.25">
      <c r="A33" t="s">
        <v>73</v>
      </c>
      <c r="J33" t="s">
        <v>74</v>
      </c>
      <c r="K33" t="s">
        <v>75</v>
      </c>
      <c r="W33" s="136"/>
      <c r="X33" s="137"/>
      <c r="Y33" s="137"/>
      <c r="Z33" s="137"/>
      <c r="AA33" s="137"/>
      <c r="AB33" s="137"/>
      <c r="AC33" s="137"/>
      <c r="AD33" s="137"/>
      <c r="AE33" s="137"/>
      <c r="AF33" s="137"/>
      <c r="AG33" s="137"/>
      <c r="AH33" s="137"/>
      <c r="AI33" s="137"/>
      <c r="AJ33" s="137"/>
      <c r="AK33" s="137"/>
      <c r="AL33" s="137"/>
      <c r="AM33" s="137"/>
      <c r="AN33" s="137"/>
      <c r="AO33" s="137"/>
      <c r="AP33" s="138"/>
      <c r="BI33" s="136"/>
      <c r="BJ33" s="137"/>
      <c r="BK33" s="137"/>
      <c r="BL33" s="137"/>
      <c r="BM33" s="138"/>
      <c r="BN33" s="136"/>
      <c r="BO33" s="137"/>
      <c r="BP33" s="137"/>
      <c r="BQ33" s="137"/>
      <c r="BR33" s="138"/>
      <c r="BS33" s="136"/>
      <c r="BT33" s="137"/>
      <c r="BU33" s="137"/>
      <c r="BV33" s="137"/>
      <c r="BW33" s="137"/>
      <c r="BX33" s="136"/>
      <c r="BY33" s="137"/>
      <c r="BZ33" s="137"/>
      <c r="CA33" s="137"/>
      <c r="CB33" s="138"/>
    </row>
    <row r="34" spans="1:86" x14ac:dyDescent="0.25">
      <c r="A34" t="s">
        <v>76</v>
      </c>
      <c r="J34" t="s">
        <v>77</v>
      </c>
      <c r="K34" s="139" t="s">
        <v>78</v>
      </c>
      <c r="AA34" s="140"/>
      <c r="AF34" s="141"/>
      <c r="AK34" s="140"/>
      <c r="AP34" s="141"/>
      <c r="BM34" s="140"/>
      <c r="BR34" s="141"/>
      <c r="BW34" s="140"/>
      <c r="CB34" s="141"/>
    </row>
    <row r="35" spans="1:86" ht="18.75" x14ac:dyDescent="0.3">
      <c r="A35" t="s">
        <v>79</v>
      </c>
      <c r="J35" t="s">
        <v>80</v>
      </c>
      <c r="K35" t="s">
        <v>81</v>
      </c>
      <c r="AA35" s="177" t="s">
        <v>82</v>
      </c>
      <c r="AB35" s="178"/>
      <c r="AF35" s="177" t="s">
        <v>83</v>
      </c>
      <c r="AG35" s="178"/>
      <c r="AK35" s="177" t="s">
        <v>84</v>
      </c>
      <c r="AL35" s="178"/>
      <c r="AP35" s="178">
        <v>1</v>
      </c>
      <c r="AQ35" s="178"/>
      <c r="AR35" s="142" t="s">
        <v>85</v>
      </c>
      <c r="BM35" s="177" t="s">
        <v>82</v>
      </c>
      <c r="BN35" s="178"/>
      <c r="BR35" s="177" t="s">
        <v>83</v>
      </c>
      <c r="BS35" s="178"/>
      <c r="BW35" s="177" t="s">
        <v>84</v>
      </c>
      <c r="BX35" s="178"/>
      <c r="CB35" s="178">
        <v>1</v>
      </c>
      <c r="CC35" s="178"/>
      <c r="CD35" s="142" t="s">
        <v>85</v>
      </c>
    </row>
    <row r="36" spans="1:86" x14ac:dyDescent="0.25">
      <c r="A36" t="s">
        <v>86</v>
      </c>
      <c r="J36" t="s">
        <v>87</v>
      </c>
      <c r="K36" t="s">
        <v>88</v>
      </c>
    </row>
    <row r="37" spans="1:86" ht="15.75" thickBot="1" x14ac:dyDescent="0.3">
      <c r="A37" t="s">
        <v>89</v>
      </c>
      <c r="J37" t="s">
        <v>90</v>
      </c>
      <c r="K37" t="s">
        <v>88</v>
      </c>
    </row>
    <row r="38" spans="1:86" ht="15.75" thickTop="1" x14ac:dyDescent="0.25">
      <c r="W38" s="143" t="s">
        <v>91</v>
      </c>
      <c r="AB38" s="143" t="s">
        <v>92</v>
      </c>
      <c r="AH38" s="144"/>
      <c r="AI38" s="143" t="s">
        <v>93</v>
      </c>
      <c r="AN38" s="143" t="s">
        <v>94</v>
      </c>
      <c r="AT38" s="143" t="s">
        <v>95</v>
      </c>
      <c r="BI38" s="143" t="s">
        <v>91</v>
      </c>
      <c r="BN38" s="143" t="s">
        <v>92</v>
      </c>
      <c r="BT38" s="144"/>
      <c r="BU38" s="145" t="s">
        <v>93</v>
      </c>
      <c r="BV38" s="146"/>
      <c r="BW38" s="146"/>
      <c r="BX38" s="146"/>
      <c r="BZ38" s="143" t="s">
        <v>94</v>
      </c>
      <c r="CF38" s="143" t="s">
        <v>95</v>
      </c>
    </row>
    <row r="39" spans="1:86" x14ac:dyDescent="0.25">
      <c r="AH39" s="147"/>
      <c r="BT39" s="147"/>
      <c r="BU39" s="146"/>
      <c r="BV39" s="146"/>
      <c r="BW39" s="146"/>
      <c r="BX39" s="146"/>
    </row>
    <row r="40" spans="1:86" ht="18.75" x14ac:dyDescent="0.3">
      <c r="A40" s="135" t="s">
        <v>96</v>
      </c>
      <c r="B40" s="135"/>
      <c r="C40" s="135"/>
      <c r="D40" s="135"/>
      <c r="E40" s="135"/>
      <c r="F40" s="135"/>
      <c r="G40" s="135"/>
      <c r="H40" s="135"/>
      <c r="I40" s="135"/>
      <c r="J40" s="135"/>
      <c r="K40" s="135"/>
      <c r="L40" s="135"/>
      <c r="M40" s="135"/>
      <c r="W40" s="179">
        <v>0</v>
      </c>
      <c r="X40" s="179"/>
      <c r="AB40" s="122" t="s">
        <v>97</v>
      </c>
      <c r="AE40" s="180">
        <v>150</v>
      </c>
      <c r="AF40" s="180"/>
      <c r="AH40" s="147"/>
      <c r="AI40" s="148">
        <v>0</v>
      </c>
      <c r="AN40" s="122" t="s">
        <v>98</v>
      </c>
      <c r="AT40" s="122" t="s">
        <v>98</v>
      </c>
      <c r="BI40" s="179">
        <v>0</v>
      </c>
      <c r="BJ40" s="179"/>
      <c r="BN40" s="122" t="s">
        <v>99</v>
      </c>
      <c r="BQ40" s="180">
        <v>280</v>
      </c>
      <c r="BR40" s="180"/>
      <c r="BT40" s="147"/>
      <c r="BU40" s="149">
        <v>0</v>
      </c>
      <c r="BV40" s="146"/>
      <c r="BW40" s="146"/>
      <c r="BX40" s="146"/>
      <c r="BZ40" s="122" t="s">
        <v>98</v>
      </c>
      <c r="CF40" s="122" t="s">
        <v>98</v>
      </c>
    </row>
    <row r="41" spans="1:86" ht="18.75" x14ac:dyDescent="0.3">
      <c r="A41" s="135"/>
      <c r="B41" s="135"/>
      <c r="C41" s="135"/>
      <c r="D41" s="135"/>
      <c r="E41" s="135"/>
      <c r="F41" s="135"/>
      <c r="G41" s="135"/>
      <c r="H41" s="135"/>
      <c r="I41" s="135"/>
      <c r="J41" s="135"/>
      <c r="K41" s="135"/>
      <c r="L41" s="135"/>
      <c r="M41" s="135"/>
      <c r="W41" s="179">
        <v>0.25</v>
      </c>
      <c r="X41" s="179"/>
      <c r="AB41" s="122" t="s">
        <v>100</v>
      </c>
      <c r="AE41" s="180">
        <v>112.5</v>
      </c>
      <c r="AF41" s="180"/>
      <c r="AH41" s="147"/>
      <c r="AI41" s="122" t="s">
        <v>101</v>
      </c>
      <c r="AN41" s="150" t="s">
        <v>102</v>
      </c>
      <c r="AO41" s="150"/>
      <c r="AP41" s="150"/>
      <c r="AQ41" s="150"/>
      <c r="AR41" s="150"/>
      <c r="AS41" s="150"/>
      <c r="AT41" s="151" t="s">
        <v>103</v>
      </c>
      <c r="AU41" s="150"/>
      <c r="AV41" s="150"/>
      <c r="BI41" s="179">
        <v>0.25</v>
      </c>
      <c r="BJ41" s="179"/>
      <c r="BN41" s="122" t="s">
        <v>104</v>
      </c>
      <c r="BQ41" s="180">
        <v>210</v>
      </c>
      <c r="BR41" s="180"/>
      <c r="BT41" s="147"/>
      <c r="BU41" s="152" t="s">
        <v>105</v>
      </c>
      <c r="BV41" s="146"/>
      <c r="BW41" s="146"/>
      <c r="BX41" s="146"/>
      <c r="BZ41" s="150" t="s">
        <v>106</v>
      </c>
      <c r="CA41" s="150"/>
      <c r="CB41" s="150"/>
      <c r="CC41" s="150"/>
      <c r="CD41" s="150"/>
      <c r="CE41" s="150"/>
      <c r="CF41" s="151" t="s">
        <v>107</v>
      </c>
      <c r="CG41" s="150"/>
      <c r="CH41" s="150"/>
    </row>
    <row r="42" spans="1:86" ht="18.75" x14ac:dyDescent="0.3">
      <c r="F42" s="135"/>
      <c r="G42" s="135"/>
      <c r="H42" s="135"/>
      <c r="I42" s="135"/>
      <c r="J42" s="135"/>
      <c r="K42" s="135"/>
      <c r="L42" s="135"/>
      <c r="M42" s="135"/>
      <c r="W42" s="179">
        <v>0.5</v>
      </c>
      <c r="X42" s="179"/>
      <c r="AB42" s="122" t="s">
        <v>108</v>
      </c>
      <c r="AE42" s="180">
        <v>75</v>
      </c>
      <c r="AF42" s="180"/>
      <c r="AH42" s="147"/>
      <c r="AI42" t="s">
        <v>109</v>
      </c>
      <c r="AN42" s="150" t="s">
        <v>110</v>
      </c>
      <c r="AO42" s="150"/>
      <c r="AP42" s="150"/>
      <c r="AQ42" s="150"/>
      <c r="AR42" s="150"/>
      <c r="AS42" s="150"/>
      <c r="AT42" s="151" t="s">
        <v>111</v>
      </c>
      <c r="AU42" s="150"/>
      <c r="AV42" s="150"/>
      <c r="BI42" s="179">
        <v>0.5</v>
      </c>
      <c r="BJ42" s="179"/>
      <c r="BN42" s="122" t="s">
        <v>112</v>
      </c>
      <c r="BQ42" s="180">
        <v>140</v>
      </c>
      <c r="BR42" s="180"/>
      <c r="BT42" s="147"/>
      <c r="BU42" s="146" t="s">
        <v>113</v>
      </c>
      <c r="BV42" s="146"/>
      <c r="BW42" s="146"/>
      <c r="BX42" s="146"/>
      <c r="BZ42" s="150" t="s">
        <v>114</v>
      </c>
      <c r="CA42" s="150"/>
      <c r="CB42" s="150"/>
      <c r="CC42" s="150"/>
      <c r="CD42" s="150"/>
      <c r="CE42" s="150"/>
      <c r="CF42" s="151" t="s">
        <v>105</v>
      </c>
      <c r="CG42" s="150"/>
      <c r="CH42" s="150"/>
    </row>
    <row r="43" spans="1:86" ht="19.5" thickBot="1" x14ac:dyDescent="0.35">
      <c r="A43" s="135"/>
      <c r="B43" s="135"/>
      <c r="W43" s="179">
        <v>0.75</v>
      </c>
      <c r="X43" s="179"/>
      <c r="AB43" s="122" t="s">
        <v>115</v>
      </c>
      <c r="AE43" s="180">
        <v>37.5</v>
      </c>
      <c r="AF43" s="180"/>
      <c r="AH43" s="153"/>
      <c r="AI43" s="122" t="s">
        <v>116</v>
      </c>
      <c r="AN43" s="150" t="s">
        <v>117</v>
      </c>
      <c r="AO43" s="150"/>
      <c r="AP43" s="150"/>
      <c r="AQ43" s="150"/>
      <c r="AR43" s="150"/>
      <c r="AS43" s="150"/>
      <c r="AT43" s="151" t="s">
        <v>118</v>
      </c>
      <c r="AU43" s="150"/>
      <c r="AV43" s="150"/>
      <c r="BI43" s="179">
        <v>0.75</v>
      </c>
      <c r="BJ43" s="179"/>
      <c r="BN43" s="122" t="s">
        <v>119</v>
      </c>
      <c r="BQ43" s="180">
        <v>70</v>
      </c>
      <c r="BR43" s="180"/>
      <c r="BT43" s="153"/>
      <c r="BU43" s="152" t="s">
        <v>120</v>
      </c>
      <c r="BV43" s="146"/>
      <c r="BW43" s="146"/>
      <c r="BX43" s="146"/>
      <c r="BZ43" s="150" t="s">
        <v>121</v>
      </c>
      <c r="CA43" s="150"/>
      <c r="CB43" s="150"/>
      <c r="CC43" s="150"/>
      <c r="CD43" s="150"/>
      <c r="CE43" s="150"/>
      <c r="CF43" s="151" t="s">
        <v>120</v>
      </c>
      <c r="CG43" s="150"/>
      <c r="CH43" s="150"/>
    </row>
    <row r="44" spans="1:86" ht="19.5" thickTop="1" x14ac:dyDescent="0.3">
      <c r="A44" s="135"/>
      <c r="B44" s="135"/>
    </row>
    <row r="45" spans="1:86" ht="18.75" x14ac:dyDescent="0.3">
      <c r="A45" s="135"/>
      <c r="B45" s="135"/>
    </row>
    <row r="46" spans="1:86" ht="18.75" x14ac:dyDescent="0.3">
      <c r="A46" s="135"/>
      <c r="B46" s="135"/>
    </row>
    <row r="47" spans="1:86" ht="18.75" x14ac:dyDescent="0.3">
      <c r="A47" s="135"/>
      <c r="B47" s="135"/>
    </row>
    <row r="50" spans="1:2" ht="18.75" x14ac:dyDescent="0.3">
      <c r="A50" s="135"/>
      <c r="B50" s="135"/>
    </row>
    <row r="56" spans="1:2" ht="18.75" x14ac:dyDescent="0.3">
      <c r="A56" s="135"/>
      <c r="B56" s="135"/>
    </row>
  </sheetData>
  <mergeCells count="33">
    <mergeCell ref="W43:X43"/>
    <mergeCell ref="AE43:AF43"/>
    <mergeCell ref="BI43:BJ43"/>
    <mergeCell ref="BQ43:BR43"/>
    <mergeCell ref="W41:X41"/>
    <mergeCell ref="AE41:AF41"/>
    <mergeCell ref="BI41:BJ41"/>
    <mergeCell ref="BQ41:BR41"/>
    <mergeCell ref="W42:X42"/>
    <mergeCell ref="AE42:AF42"/>
    <mergeCell ref="BI42:BJ42"/>
    <mergeCell ref="BQ42:BR42"/>
    <mergeCell ref="BM35:BN35"/>
    <mergeCell ref="BR35:BS35"/>
    <mergeCell ref="BW35:BX35"/>
    <mergeCell ref="CB35:CC35"/>
    <mergeCell ref="W40:X40"/>
    <mergeCell ref="AE40:AF40"/>
    <mergeCell ref="BI40:BJ40"/>
    <mergeCell ref="BQ40:BR40"/>
    <mergeCell ref="T28:U29"/>
    <mergeCell ref="BF28:BG29"/>
    <mergeCell ref="A29:O29"/>
    <mergeCell ref="AA35:AB35"/>
    <mergeCell ref="AF35:AG35"/>
    <mergeCell ref="AK35:AL35"/>
    <mergeCell ref="AP35:AQ35"/>
    <mergeCell ref="T13:U14"/>
    <mergeCell ref="BF13:BG14"/>
    <mergeCell ref="T18:U19"/>
    <mergeCell ref="BF18:BG19"/>
    <mergeCell ref="T23:U24"/>
    <mergeCell ref="BF23:BG24"/>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SiHo Pauschalenblatt_Kt.str.</vt:lpstr>
      <vt:lpstr>Tabelle2</vt:lpstr>
      <vt:lpstr>'SiHo Pauschalenblatt_Kt.str.'!Druckbereich</vt:lpstr>
    </vt:vector>
  </TitlesOfParts>
  <Company>AIO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Jost Lea</dc:creator>
  <cp:lastModifiedBy>Jost Lea</cp:lastModifiedBy>
  <cp:lastPrinted>2019-10-02T06:04:30Z</cp:lastPrinted>
  <dcterms:created xsi:type="dcterms:W3CDTF">2019-09-26T11:24:09Z</dcterms:created>
  <dcterms:modified xsi:type="dcterms:W3CDTF">2022-01-07T07:38:43Z</dcterms:modified>
</cp:coreProperties>
</file>